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sharedStrings.xml><?xml version="1.0" encoding="utf-8"?>
<sst xmlns="http://schemas.openxmlformats.org/spreadsheetml/2006/main" count="284" uniqueCount="67">
  <si>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</si>
  <si>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</si>
  <si>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</si>
  <si>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</si>
  <si>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</si>
  <si>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</si>
  <si>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</si>
  <si>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</si>
  <si>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</si>
  <si>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</si>
  <si>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</si>
  <si>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</si>
  <si>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</si>
  <si>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</si>
  <si>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</si>
  <si>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</si>
  <si>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</si>
  <si>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</si>
  <si>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</si>
  <si>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</si>
  <si>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</si>
  <si>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</si>
  <si>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</si>
  <si>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</si>
  <si>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</si>
  <si>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</si>
  <si>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</si>
  <si>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</si>
  <si>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</si>
  <si>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</si>
  <si>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</si>
  <si>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</si>
  <si>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</si>
  <si>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</si>
  <si>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</si>
  <si>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</si>
  <si>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</si>
  <si>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</si>
  <si>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</si>
  <si>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</si>
  <si>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</si>
  <si>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</si>
  <si>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</si>
  <si>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</si>
  <si>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</si>
  <si>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</si>
  <si>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</si>
  <si>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</si>
  <si>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</si>
  <si>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</si>
  <si>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</si>
  <si>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</si>
  <si>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</si>
  <si>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I рата (30%)</t>
  </si>
  <si>
    <t>Страни језик 2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</si>
  <si>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</si>
  <si>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</si>
  <si>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</si>
  <si>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</si>
  <si>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</si>
  <si>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ТУРИЗАМ И ХОТЕЛИЈЕРСТВО</t>
    </r>
  </si>
  <si>
    <t>САМОФИНАНСИРАЊЕ</t>
  </si>
  <si>
    <r>
      <t>Теорија и политика цена/</t>
    </r>
    <r>
      <rPr>
        <sz val="8"/>
        <color indexed="10"/>
        <rFont val="Calibri"/>
        <family val="2"/>
      </rPr>
      <t>Микроекономија</t>
    </r>
  </si>
  <si>
    <r>
      <t>- Теорија и политика цена/</t>
    </r>
    <r>
      <rPr>
        <sz val="10"/>
        <color indexed="10"/>
        <rFont val="Calibri"/>
        <family val="2"/>
      </rPr>
      <t>Микроекономија</t>
    </r>
  </si>
  <si>
    <t>вредност пренетог ЕСПБ бода</t>
  </si>
  <si>
    <t>вредност првоуписаног ЕСПБ бода</t>
  </si>
  <si>
    <t>2- 7. рата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</si>
</sst>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9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7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vertical="center" wrapText="1"/>
    </xf>
    <xf numFmtId="0" fontId="31" fillId="0" borderId="0" xfId="0" applyFont="1" applyAlignment="1" applyProtection="1">
      <alignment/>
      <protection/>
    </xf>
    <xf numFmtId="0" fontId="47" fillId="27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top" wrapText="1"/>
    </xf>
    <xf numFmtId="0" fontId="47" fillId="0" borderId="0" xfId="0" applyFont="1" applyAlignment="1">
      <alignment horizontal="center" vertical="center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174" fontId="26" fillId="0" borderId="0" xfId="0" applyNumberFormat="1" applyFont="1" applyAlignment="1">
      <alignment horizontal="right" vertical="center"/>
    </xf>
    <xf numFmtId="187" fontId="27" fillId="33" borderId="20" xfId="0" applyNumberFormat="1" applyFont="1" applyFill="1" applyBorder="1" applyAlignment="1">
      <alignment horizontal="center" vertical="center" shrinkToFit="1"/>
    </xf>
    <xf numFmtId="187" fontId="27" fillId="0" borderId="20" xfId="0" applyNumberFormat="1" applyFont="1" applyBorder="1" applyAlignment="1">
      <alignment horizontal="center" vertical="center" shrinkToFit="1"/>
    </xf>
    <xf numFmtId="0" fontId="51" fillId="0" borderId="12" xfId="0" applyFont="1" applyBorder="1" applyAlignment="1">
      <alignment vertical="center" wrapText="1"/>
    </xf>
    <xf numFmtId="181" fontId="2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52" fillId="27" borderId="23" xfId="0" applyFont="1" applyFill="1" applyBorder="1" applyAlignment="1">
      <alignment horizontal="center" vertical="center" wrapText="1"/>
    </xf>
    <xf numFmtId="0" fontId="52" fillId="27" borderId="2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181" fontId="47" fillId="14" borderId="23" xfId="0" applyNumberFormat="1" applyFont="1" applyFill="1" applyBorder="1" applyAlignment="1">
      <alignment horizontal="center" vertical="center"/>
    </xf>
    <xf numFmtId="181" fontId="47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181" fontId="47" fillId="9" borderId="23" xfId="0" applyNumberFormat="1" applyFont="1" applyFill="1" applyBorder="1" applyAlignment="1">
      <alignment horizontal="center" vertical="center"/>
    </xf>
    <xf numFmtId="181" fontId="47" fillId="9" borderId="10" xfId="0" applyNumberFormat="1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/>
    </xf>
    <xf numFmtId="0" fontId="54" fillId="34" borderId="21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47" fillId="0" borderId="14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187" fontId="55" fillId="0" borderId="23" xfId="0" applyNumberFormat="1" applyFont="1" applyBorder="1" applyAlignment="1">
      <alignment horizontal="center" vertical="center" shrinkToFit="1"/>
    </xf>
    <xf numFmtId="187" fontId="55" fillId="0" borderId="10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49" fontId="50" fillId="0" borderId="11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5" xfId="0" applyFont="1" applyBorder="1" applyAlignment="1">
      <alignment horizontal="right" vertical="center" wrapText="1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50" fillId="0" borderId="0" xfId="0" applyNumberFormat="1" applyFont="1" applyBorder="1" applyAlignment="1">
      <alignment vertical="center" wrapText="1"/>
    </xf>
    <xf numFmtId="49" fontId="50" fillId="0" borderId="12" xfId="0" applyNumberFormat="1" applyFont="1" applyBorder="1" applyAlignment="1">
      <alignment vertical="center" wrapText="1"/>
    </xf>
    <xf numFmtId="49" fontId="50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50" fillId="0" borderId="14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left" vertical="center" wrapText="1"/>
    </xf>
    <xf numFmtId="49" fontId="50" fillId="0" borderId="19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wrapText="1"/>
    </xf>
    <xf numFmtId="49" fontId="51" fillId="0" borderId="0" xfId="0" applyNumberFormat="1" applyFont="1" applyBorder="1" applyAlignment="1">
      <alignment vertical="center" wrapText="1"/>
    </xf>
    <xf numFmtId="49" fontId="51" fillId="0" borderId="11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P23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8.2812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8" width="5.7109375" style="0" customWidth="1"/>
    <col min="9" max="9" width="7.421875" style="0" customWidth="1"/>
    <col min="10" max="10" width="2.140625" style="0" customWidth="1"/>
    <col min="11" max="11" width="18.00390625" style="0" customWidth="1"/>
    <col min="12" max="12" width="9.8515625" style="0" customWidth="1"/>
    <col min="13" max="13" width="9.421875" style="0" customWidth="1"/>
    <col min="14" max="14" width="23.57421875" style="0" customWidth="1"/>
  </cols>
  <sheetData>
    <row r="1" ht="15.75" thickBot="1"/>
    <row r="2" spans="2:9" ht="15.75" thickBot="1">
      <c r="B2" s="76" t="s">
        <v>55</v>
      </c>
      <c r="C2" s="77"/>
      <c r="D2" s="77"/>
      <c r="E2" s="77"/>
      <c r="F2" s="77"/>
      <c r="G2" s="77"/>
      <c r="H2" s="77"/>
      <c r="I2" s="78"/>
    </row>
    <row r="3" ht="15.75" thickBot="1"/>
    <row r="4" spans="2:14" ht="15.75" thickBot="1">
      <c r="B4" s="79" t="s">
        <v>0</v>
      </c>
      <c r="C4" s="80"/>
      <c r="D4" s="80"/>
      <c r="E4" s="81"/>
      <c r="F4" s="79" t="s">
        <v>2</v>
      </c>
      <c r="G4" s="80"/>
      <c r="H4" s="80"/>
      <c r="I4" s="81"/>
      <c r="K4" s="51" t="s">
        <v>64</v>
      </c>
      <c r="L4" s="51"/>
      <c r="M4" s="51" t="s">
        <v>65</v>
      </c>
      <c r="N4" s="51"/>
    </row>
    <row r="5" spans="2:14" ht="16.5" thickBot="1">
      <c r="B5" s="37" t="s">
        <v>23</v>
      </c>
      <c r="C5" s="38"/>
      <c r="D5" s="34"/>
      <c r="E5" s="1" t="s">
        <v>1</v>
      </c>
      <c r="F5" s="37" t="s">
        <v>23</v>
      </c>
      <c r="G5" s="38"/>
      <c r="H5" s="30"/>
      <c r="I5" s="1" t="s">
        <v>1</v>
      </c>
      <c r="K5" s="56">
        <v>1280</v>
      </c>
      <c r="L5" s="57"/>
      <c r="M5" s="52">
        <v>1600</v>
      </c>
      <c r="N5" s="53"/>
    </row>
    <row r="6" spans="2:16" ht="15.75" customHeight="1">
      <c r="B6" s="49" t="s">
        <v>3</v>
      </c>
      <c r="C6" s="50"/>
      <c r="D6" s="35"/>
      <c r="E6" s="8">
        <v>7</v>
      </c>
      <c r="F6" s="55" t="s">
        <v>62</v>
      </c>
      <c r="G6" s="55"/>
      <c r="H6" s="31"/>
      <c r="I6" s="2">
        <v>7</v>
      </c>
      <c r="J6" s="10" t="b">
        <v>0</v>
      </c>
      <c r="K6" s="10">
        <f aca="true" t="shared" si="0" ref="K6:K14">IF(J6,E6,0)</f>
        <v>0</v>
      </c>
      <c r="L6" s="10" t="b">
        <v>0</v>
      </c>
      <c r="M6" s="10">
        <f>IF(L6,I6,0)</f>
        <v>0</v>
      </c>
      <c r="N6" s="19"/>
      <c r="O6" s="19"/>
      <c r="P6" s="19"/>
    </row>
    <row r="7" spans="2:16" ht="15.75" customHeight="1">
      <c r="B7" s="42" t="s">
        <v>4</v>
      </c>
      <c r="C7" s="43"/>
      <c r="D7" s="36"/>
      <c r="E7" s="2">
        <v>8</v>
      </c>
      <c r="F7" s="43" t="s">
        <v>5</v>
      </c>
      <c r="G7" s="43"/>
      <c r="H7" s="32"/>
      <c r="I7" s="2">
        <v>7</v>
      </c>
      <c r="J7" s="10" t="b">
        <v>0</v>
      </c>
      <c r="K7" s="10">
        <f t="shared" si="0"/>
        <v>0</v>
      </c>
      <c r="L7" s="10" t="b">
        <v>0</v>
      </c>
      <c r="M7" s="10">
        <f aca="true" t="shared" si="1" ref="M7:M15">IF(L7,I7,0)</f>
        <v>0</v>
      </c>
      <c r="N7" s="19"/>
      <c r="O7" s="19"/>
      <c r="P7" s="19"/>
    </row>
    <row r="8" spans="2:16" ht="15.75" customHeight="1">
      <c r="B8" s="42" t="s">
        <v>6</v>
      </c>
      <c r="C8" s="43"/>
      <c r="D8" s="36"/>
      <c r="E8" s="2">
        <v>7</v>
      </c>
      <c r="F8" s="43" t="s">
        <v>7</v>
      </c>
      <c r="G8" s="43"/>
      <c r="H8" s="32"/>
      <c r="I8" s="2">
        <v>7</v>
      </c>
      <c r="J8" s="10" t="b">
        <v>0</v>
      </c>
      <c r="K8" s="10">
        <f t="shared" si="0"/>
        <v>0</v>
      </c>
      <c r="L8" s="10" t="b">
        <v>0</v>
      </c>
      <c r="M8" s="10">
        <f t="shared" si="1"/>
        <v>0</v>
      </c>
      <c r="N8" s="19"/>
      <c r="O8" s="19"/>
      <c r="P8" s="19"/>
    </row>
    <row r="9" spans="2:16" ht="15.75" customHeight="1">
      <c r="B9" s="42" t="s">
        <v>8</v>
      </c>
      <c r="C9" s="43"/>
      <c r="D9" s="36"/>
      <c r="E9" s="2">
        <v>7</v>
      </c>
      <c r="F9" s="43" t="s">
        <v>9</v>
      </c>
      <c r="G9" s="43"/>
      <c r="H9" s="32"/>
      <c r="I9" s="2">
        <v>8</v>
      </c>
      <c r="J9" s="10" t="b">
        <v>0</v>
      </c>
      <c r="K9" s="10">
        <f t="shared" si="0"/>
        <v>0</v>
      </c>
      <c r="L9" s="10" t="b">
        <v>0</v>
      </c>
      <c r="M9" s="10">
        <f t="shared" si="1"/>
        <v>0</v>
      </c>
      <c r="N9" s="19"/>
      <c r="O9" s="19"/>
      <c r="P9" s="19"/>
    </row>
    <row r="10" spans="2:16" ht="15.75" customHeight="1">
      <c r="B10" s="42" t="s">
        <v>10</v>
      </c>
      <c r="C10" s="43"/>
      <c r="D10" s="36"/>
      <c r="E10" s="2">
        <v>8</v>
      </c>
      <c r="F10" s="43" t="s">
        <v>11</v>
      </c>
      <c r="G10" s="43"/>
      <c r="H10" s="32"/>
      <c r="I10" s="2">
        <v>7</v>
      </c>
      <c r="J10" s="10" t="b">
        <v>0</v>
      </c>
      <c r="K10" s="10">
        <f t="shared" si="0"/>
        <v>0</v>
      </c>
      <c r="L10" s="10" t="b">
        <v>0</v>
      </c>
      <c r="M10" s="10">
        <f t="shared" si="1"/>
        <v>0</v>
      </c>
      <c r="N10" s="19"/>
      <c r="O10" s="19"/>
      <c r="P10" s="19"/>
    </row>
    <row r="11" spans="2:16" ht="15.75" customHeight="1">
      <c r="B11" s="42" t="s">
        <v>12</v>
      </c>
      <c r="C11" s="43"/>
      <c r="D11" s="36"/>
      <c r="E11" s="2">
        <v>8</v>
      </c>
      <c r="F11" s="43" t="s">
        <v>54</v>
      </c>
      <c r="G11" s="43"/>
      <c r="H11" s="32"/>
      <c r="I11" s="2">
        <v>7</v>
      </c>
      <c r="J11" s="10" t="b">
        <v>0</v>
      </c>
      <c r="K11" s="10">
        <f t="shared" si="0"/>
        <v>0</v>
      </c>
      <c r="L11" s="10" t="b">
        <v>0</v>
      </c>
      <c r="M11" s="10">
        <f t="shared" si="1"/>
        <v>0</v>
      </c>
      <c r="N11" s="19"/>
      <c r="O11" s="19"/>
      <c r="P11" s="19"/>
    </row>
    <row r="12" spans="2:16" ht="15.75" customHeight="1">
      <c r="B12" s="42" t="s">
        <v>24</v>
      </c>
      <c r="C12" s="43"/>
      <c r="D12" s="36"/>
      <c r="E12" s="2">
        <v>7</v>
      </c>
      <c r="F12" s="43" t="s">
        <v>25</v>
      </c>
      <c r="G12" s="43"/>
      <c r="H12" s="32"/>
      <c r="I12" s="2">
        <v>7</v>
      </c>
      <c r="J12" s="10" t="b">
        <v>0</v>
      </c>
      <c r="K12" s="10">
        <f t="shared" si="0"/>
        <v>0</v>
      </c>
      <c r="L12" s="10" t="b">
        <v>0</v>
      </c>
      <c r="M12" s="10">
        <f t="shared" si="1"/>
        <v>0</v>
      </c>
      <c r="N12" s="19"/>
      <c r="O12" s="19"/>
      <c r="P12" s="19"/>
    </row>
    <row r="13" spans="2:16" ht="15.75" customHeight="1">
      <c r="B13" s="42" t="s">
        <v>25</v>
      </c>
      <c r="C13" s="43"/>
      <c r="D13" s="36"/>
      <c r="E13" s="2">
        <v>7</v>
      </c>
      <c r="F13" s="43" t="s">
        <v>30</v>
      </c>
      <c r="G13" s="43"/>
      <c r="H13" s="32"/>
      <c r="I13" s="2">
        <v>7</v>
      </c>
      <c r="J13" s="10" t="b">
        <v>0</v>
      </c>
      <c r="K13" s="10">
        <f t="shared" si="0"/>
        <v>0</v>
      </c>
      <c r="L13" s="10" t="b">
        <v>0</v>
      </c>
      <c r="M13" s="10">
        <f t="shared" si="1"/>
        <v>0</v>
      </c>
      <c r="N13" s="19"/>
      <c r="O13" s="19"/>
      <c r="P13" s="19"/>
    </row>
    <row r="14" spans="2:16" ht="15.75" customHeight="1">
      <c r="B14" s="42" t="s">
        <v>13</v>
      </c>
      <c r="C14" s="43"/>
      <c r="D14" s="36"/>
      <c r="E14" s="2">
        <v>1</v>
      </c>
      <c r="F14" s="43" t="s">
        <v>14</v>
      </c>
      <c r="G14" s="43"/>
      <c r="H14" s="32"/>
      <c r="I14" s="2">
        <v>1.5</v>
      </c>
      <c r="J14" s="10" t="b">
        <v>0</v>
      </c>
      <c r="K14" s="10">
        <f t="shared" si="0"/>
        <v>0</v>
      </c>
      <c r="L14" s="10" t="b">
        <v>0</v>
      </c>
      <c r="M14" s="10">
        <f t="shared" si="1"/>
        <v>0</v>
      </c>
      <c r="N14" s="19"/>
      <c r="O14" s="19"/>
      <c r="P14" s="19"/>
    </row>
    <row r="15" spans="2:16" ht="15.75" customHeight="1" thickBot="1">
      <c r="B15" s="47"/>
      <c r="C15" s="75"/>
      <c r="D15" s="75"/>
      <c r="E15" s="12"/>
      <c r="F15" s="54" t="s">
        <v>15</v>
      </c>
      <c r="G15" s="54"/>
      <c r="H15" s="33"/>
      <c r="I15" s="2">
        <v>1.5</v>
      </c>
      <c r="J15" s="10"/>
      <c r="K15" s="10">
        <f>SUM(K6:K14)</f>
        <v>0</v>
      </c>
      <c r="L15" s="10" t="b">
        <v>0</v>
      </c>
      <c r="M15" s="10">
        <f t="shared" si="1"/>
        <v>0</v>
      </c>
      <c r="N15" s="19"/>
      <c r="O15" s="19"/>
      <c r="P15" s="19"/>
    </row>
    <row r="16" spans="2:16" ht="15.75" customHeight="1" thickBot="1">
      <c r="B16" s="61" t="s">
        <v>26</v>
      </c>
      <c r="C16" s="62"/>
      <c r="D16" s="65"/>
      <c r="E16" s="11">
        <f>SUM(K6:K14)</f>
        <v>0</v>
      </c>
      <c r="F16" s="44" t="s">
        <v>31</v>
      </c>
      <c r="G16" s="45"/>
      <c r="H16" s="46"/>
      <c r="I16" s="7">
        <f>SUM(M6:M15)</f>
        <v>0</v>
      </c>
      <c r="J16" s="18"/>
      <c r="K16" s="20" t="s">
        <v>51</v>
      </c>
      <c r="L16" s="18"/>
      <c r="M16" s="10">
        <f>SUM(M6:M15)</f>
        <v>0</v>
      </c>
      <c r="N16" s="19"/>
      <c r="O16" s="19"/>
      <c r="P16" s="19"/>
    </row>
    <row r="17" spans="2:16" ht="15.75" customHeight="1" thickBot="1">
      <c r="B17" s="61" t="s">
        <v>27</v>
      </c>
      <c r="C17" s="62"/>
      <c r="D17" s="63">
        <f>E16*$K$5</f>
        <v>0</v>
      </c>
      <c r="E17" s="64"/>
      <c r="F17" s="47" t="s">
        <v>32</v>
      </c>
      <c r="G17" s="48"/>
      <c r="H17" s="63">
        <f>I16*$M$5</f>
        <v>0</v>
      </c>
      <c r="I17" s="64"/>
      <c r="J17" s="19"/>
      <c r="K17" s="21">
        <f>E16+I16</f>
        <v>0</v>
      </c>
      <c r="L17" s="19"/>
      <c r="O17" s="19"/>
      <c r="P17" s="19"/>
    </row>
    <row r="18" spans="2:16" ht="15" customHeight="1" thickBot="1">
      <c r="B18" s="39" t="s">
        <v>16</v>
      </c>
      <c r="C18" s="40"/>
      <c r="D18" s="40"/>
      <c r="E18" s="41"/>
      <c r="F18" s="4" t="s">
        <v>16</v>
      </c>
      <c r="G18" s="40" t="s">
        <v>21</v>
      </c>
      <c r="H18" s="40"/>
      <c r="I18" s="41"/>
      <c r="J18" s="19"/>
      <c r="K18" s="19"/>
      <c r="L18" s="19"/>
      <c r="O18" s="19"/>
      <c r="P18" s="19"/>
    </row>
    <row r="19" spans="2:15" ht="15" customHeight="1" thickBot="1">
      <c r="B19" s="66" t="s">
        <v>17</v>
      </c>
      <c r="C19" s="67"/>
      <c r="D19" s="67"/>
      <c r="E19" s="68"/>
      <c r="F19" s="5" t="s">
        <v>20</v>
      </c>
      <c r="G19" s="69" t="s">
        <v>22</v>
      </c>
      <c r="H19" s="69"/>
      <c r="I19" s="68"/>
      <c r="J19" s="19"/>
      <c r="K19" s="20" t="s">
        <v>52</v>
      </c>
      <c r="L19" s="22"/>
      <c r="M19" s="24" t="s">
        <v>53</v>
      </c>
      <c r="N19" s="25">
        <f>ROUND($K$20*0.3,0)</f>
        <v>0</v>
      </c>
      <c r="O19" s="19"/>
    </row>
    <row r="20" spans="2:15" ht="15" customHeight="1" thickBot="1">
      <c r="B20" s="66" t="s">
        <v>18</v>
      </c>
      <c r="C20" s="67"/>
      <c r="D20" s="67"/>
      <c r="E20" s="68"/>
      <c r="F20" s="5" t="s">
        <v>28</v>
      </c>
      <c r="G20" s="70" t="s">
        <v>29</v>
      </c>
      <c r="H20" s="70"/>
      <c r="I20" s="71"/>
      <c r="J20" s="19"/>
      <c r="K20" s="26">
        <f>ROUND(D17+H17,0)</f>
        <v>0</v>
      </c>
      <c r="L20" s="23"/>
      <c r="M20" s="28" t="s">
        <v>66</v>
      </c>
      <c r="N20" s="25">
        <f>ROUND($K$20*0.1,0)</f>
        <v>0</v>
      </c>
      <c r="O20" s="19"/>
    </row>
    <row r="21" spans="2:15" ht="15.75" thickBot="1">
      <c r="B21" s="72" t="s">
        <v>19</v>
      </c>
      <c r="C21" s="73"/>
      <c r="D21" s="73"/>
      <c r="E21" s="74"/>
      <c r="F21" s="6"/>
      <c r="G21" s="82"/>
      <c r="H21" s="82"/>
      <c r="I21" s="83"/>
      <c r="J21" s="19"/>
      <c r="K21" s="19"/>
      <c r="L21" s="19"/>
      <c r="M21" s="29" t="str">
        <f>"последња, 8. рата"</f>
        <v>последња, 8. рата</v>
      </c>
      <c r="N21" s="25">
        <f>K20-N19-6*N20</f>
        <v>0</v>
      </c>
      <c r="O21" s="19"/>
    </row>
    <row r="22" spans="10:15" ht="15.75" thickBot="1">
      <c r="J22" s="19"/>
      <c r="K22" s="19"/>
      <c r="L22" s="19"/>
      <c r="M22" s="19"/>
      <c r="N22" s="19"/>
      <c r="O22" s="19"/>
    </row>
    <row r="23" spans="2:9" ht="21.75" thickBot="1">
      <c r="B23" s="58" t="s">
        <v>61</v>
      </c>
      <c r="C23" s="59"/>
      <c r="D23" s="59"/>
      <c r="E23" s="59"/>
      <c r="F23" s="59"/>
      <c r="G23" s="59"/>
      <c r="H23" s="59"/>
      <c r="I23" s="60"/>
    </row>
  </sheetData>
  <sheetProtection/>
  <mergeCells count="44">
    <mergeCell ref="B2:I2"/>
    <mergeCell ref="B4:E4"/>
    <mergeCell ref="B11:C11"/>
    <mergeCell ref="B12:C12"/>
    <mergeCell ref="B13:C13"/>
    <mergeCell ref="G21:I21"/>
    <mergeCell ref="H17:I17"/>
    <mergeCell ref="F4:I4"/>
    <mergeCell ref="F12:G12"/>
    <mergeCell ref="F13:G13"/>
    <mergeCell ref="G20:I20"/>
    <mergeCell ref="B21:E21"/>
    <mergeCell ref="B15:D15"/>
    <mergeCell ref="B14:C14"/>
    <mergeCell ref="F7:G7"/>
    <mergeCell ref="F11:G11"/>
    <mergeCell ref="B23:I23"/>
    <mergeCell ref="B17:C17"/>
    <mergeCell ref="D17:E17"/>
    <mergeCell ref="B16:D16"/>
    <mergeCell ref="B8:C8"/>
    <mergeCell ref="B20:E20"/>
    <mergeCell ref="G18:I18"/>
    <mergeCell ref="G19:I19"/>
    <mergeCell ref="B19:E19"/>
    <mergeCell ref="B10:C10"/>
    <mergeCell ref="M4:N4"/>
    <mergeCell ref="M5:N5"/>
    <mergeCell ref="F14:G14"/>
    <mergeCell ref="F15:G15"/>
    <mergeCell ref="F6:G6"/>
    <mergeCell ref="K4:L4"/>
    <mergeCell ref="F8:G8"/>
    <mergeCell ref="F9:G9"/>
    <mergeCell ref="F10:G10"/>
    <mergeCell ref="K5:L5"/>
    <mergeCell ref="F5:G5"/>
    <mergeCell ref="B18:E18"/>
    <mergeCell ref="B9:C9"/>
    <mergeCell ref="F16:H16"/>
    <mergeCell ref="F17:G17"/>
    <mergeCell ref="B7:C7"/>
    <mergeCell ref="B5:C5"/>
    <mergeCell ref="B6:C6"/>
  </mergeCells>
  <conditionalFormatting sqref="K17">
    <cfRule type="cellIs" priority="1" dxfId="29" operator="lessThan" stopIfTrue="1">
      <formula>37</formula>
    </cfRule>
    <cfRule type="cellIs" priority="2" dxfId="30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2.28125" style="0" customWidth="1"/>
    <col min="7" max="7" width="8.140625" style="0" customWidth="1"/>
    <col min="8" max="8" width="5.7109375" style="0" customWidth="1"/>
    <col min="9" max="9" width="7.140625" style="0" customWidth="1"/>
    <col min="10" max="10" width="2.00390625" style="0" customWidth="1"/>
    <col min="11" max="11" width="18.140625" style="0" customWidth="1"/>
    <col min="12" max="12" width="10.140625" style="0" customWidth="1"/>
    <col min="13" max="13" width="9.7109375" style="0" customWidth="1"/>
    <col min="14" max="14" width="22.421875" style="0" customWidth="1"/>
  </cols>
  <sheetData>
    <row r="1" ht="15.75" thickBot="1"/>
    <row r="2" spans="2:9" ht="15.75" thickBot="1">
      <c r="B2" s="76" t="s">
        <v>56</v>
      </c>
      <c r="C2" s="77"/>
      <c r="D2" s="77"/>
      <c r="E2" s="77"/>
      <c r="F2" s="77"/>
      <c r="G2" s="77"/>
      <c r="H2" s="77"/>
      <c r="I2" s="78"/>
    </row>
    <row r="3" ht="15.75" thickBot="1"/>
    <row r="4" spans="2:14" ht="15.75" thickBot="1">
      <c r="B4" s="79" t="s">
        <v>0</v>
      </c>
      <c r="C4" s="80"/>
      <c r="D4" s="80"/>
      <c r="E4" s="81"/>
      <c r="F4" s="79" t="s">
        <v>2</v>
      </c>
      <c r="G4" s="80"/>
      <c r="H4" s="80"/>
      <c r="I4" s="81"/>
      <c r="K4" s="51" t="s">
        <v>64</v>
      </c>
      <c r="L4" s="51"/>
      <c r="M4" s="51" t="s">
        <v>65</v>
      </c>
      <c r="N4" s="51"/>
    </row>
    <row r="5" spans="2:14" ht="16.5" thickBot="1">
      <c r="B5" s="37" t="s">
        <v>23</v>
      </c>
      <c r="C5" s="38"/>
      <c r="D5" s="34"/>
      <c r="E5" s="1" t="s">
        <v>1</v>
      </c>
      <c r="F5" s="37" t="s">
        <v>23</v>
      </c>
      <c r="G5" s="38"/>
      <c r="H5" s="30"/>
      <c r="I5" s="1" t="s">
        <v>1</v>
      </c>
      <c r="K5" s="56">
        <v>1280</v>
      </c>
      <c r="L5" s="57"/>
      <c r="M5" s="52">
        <v>1600</v>
      </c>
      <c r="N5" s="53"/>
    </row>
    <row r="6" spans="2:13" ht="15.75" customHeight="1">
      <c r="B6" s="49" t="s">
        <v>3</v>
      </c>
      <c r="C6" s="50"/>
      <c r="D6" s="35"/>
      <c r="E6" s="8">
        <v>7</v>
      </c>
      <c r="F6" s="55" t="s">
        <v>62</v>
      </c>
      <c r="G6" s="55"/>
      <c r="H6" s="31"/>
      <c r="I6" s="2">
        <v>7</v>
      </c>
      <c r="J6" s="10" t="b">
        <v>0</v>
      </c>
      <c r="K6" s="10">
        <f aca="true" t="shared" si="0" ref="K6:K14">IF(J6,E6,0)</f>
        <v>0</v>
      </c>
      <c r="L6" s="10" t="b">
        <v>0</v>
      </c>
      <c r="M6" s="10">
        <f>IF(L6,I6,0)</f>
        <v>0</v>
      </c>
    </row>
    <row r="7" spans="2:13" ht="15.75" customHeight="1">
      <c r="B7" s="42" t="s">
        <v>4</v>
      </c>
      <c r="C7" s="43"/>
      <c r="D7" s="36"/>
      <c r="E7" s="2">
        <v>8</v>
      </c>
      <c r="F7" s="43" t="s">
        <v>5</v>
      </c>
      <c r="G7" s="43"/>
      <c r="H7" s="32"/>
      <c r="I7" s="2">
        <v>7</v>
      </c>
      <c r="J7" s="10" t="b">
        <v>0</v>
      </c>
      <c r="K7" s="10">
        <f t="shared" si="0"/>
        <v>0</v>
      </c>
      <c r="L7" s="10" t="b">
        <v>0</v>
      </c>
      <c r="M7" s="10">
        <f aca="true" t="shared" si="1" ref="M7:M15">IF(L7,I7,0)</f>
        <v>0</v>
      </c>
    </row>
    <row r="8" spans="2:13" ht="15.75" customHeight="1">
      <c r="B8" s="42" t="s">
        <v>6</v>
      </c>
      <c r="C8" s="43"/>
      <c r="D8" s="36"/>
      <c r="E8" s="2">
        <v>7</v>
      </c>
      <c r="F8" s="43" t="s">
        <v>7</v>
      </c>
      <c r="G8" s="43"/>
      <c r="H8" s="32"/>
      <c r="I8" s="2">
        <v>7</v>
      </c>
      <c r="J8" s="10" t="b">
        <v>0</v>
      </c>
      <c r="K8" s="10">
        <f t="shared" si="0"/>
        <v>0</v>
      </c>
      <c r="L8" s="10" t="b">
        <v>0</v>
      </c>
      <c r="M8" s="10">
        <f t="shared" si="1"/>
        <v>0</v>
      </c>
    </row>
    <row r="9" spans="2:13" ht="15.75" customHeight="1">
      <c r="B9" s="42" t="s">
        <v>8</v>
      </c>
      <c r="C9" s="43"/>
      <c r="D9" s="36"/>
      <c r="E9" s="2">
        <v>7</v>
      </c>
      <c r="F9" s="43" t="s">
        <v>9</v>
      </c>
      <c r="G9" s="43"/>
      <c r="H9" s="32"/>
      <c r="I9" s="2">
        <v>8</v>
      </c>
      <c r="J9" s="10" t="b">
        <v>0</v>
      </c>
      <c r="K9" s="10">
        <f t="shared" si="0"/>
        <v>0</v>
      </c>
      <c r="L9" s="10" t="b">
        <v>0</v>
      </c>
      <c r="M9" s="10">
        <f t="shared" si="1"/>
        <v>0</v>
      </c>
    </row>
    <row r="10" spans="2:13" ht="15.75" customHeight="1">
      <c r="B10" s="42" t="s">
        <v>10</v>
      </c>
      <c r="C10" s="43"/>
      <c r="D10" s="36"/>
      <c r="E10" s="2">
        <v>8</v>
      </c>
      <c r="F10" s="43" t="s">
        <v>33</v>
      </c>
      <c r="G10" s="43"/>
      <c r="H10" s="32"/>
      <c r="I10" s="2">
        <v>7</v>
      </c>
      <c r="J10" s="10" t="b">
        <v>0</v>
      </c>
      <c r="K10" s="10">
        <f t="shared" si="0"/>
        <v>0</v>
      </c>
      <c r="L10" s="10" t="b">
        <v>0</v>
      </c>
      <c r="M10" s="10">
        <f t="shared" si="1"/>
        <v>0</v>
      </c>
    </row>
    <row r="11" spans="2:13" ht="15.75" customHeight="1">
      <c r="B11" s="42" t="s">
        <v>12</v>
      </c>
      <c r="C11" s="43"/>
      <c r="D11" s="36"/>
      <c r="E11" s="2">
        <v>8</v>
      </c>
      <c r="F11" s="43" t="s">
        <v>54</v>
      </c>
      <c r="G11" s="43"/>
      <c r="H11" s="32"/>
      <c r="I11" s="2">
        <v>7</v>
      </c>
      <c r="J11" s="10" t="b">
        <v>0</v>
      </c>
      <c r="K11" s="10">
        <f t="shared" si="0"/>
        <v>0</v>
      </c>
      <c r="L11" s="10" t="b">
        <v>0</v>
      </c>
      <c r="M11" s="10">
        <f t="shared" si="1"/>
        <v>0</v>
      </c>
    </row>
    <row r="12" spans="2:13" ht="15.75" customHeight="1">
      <c r="B12" s="42" t="s">
        <v>24</v>
      </c>
      <c r="C12" s="43"/>
      <c r="D12" s="36"/>
      <c r="E12" s="2">
        <v>7</v>
      </c>
      <c r="F12" s="43" t="s">
        <v>25</v>
      </c>
      <c r="G12" s="43"/>
      <c r="H12" s="32"/>
      <c r="I12" s="2">
        <v>7</v>
      </c>
      <c r="J12" s="10" t="b">
        <v>0</v>
      </c>
      <c r="K12" s="10">
        <f t="shared" si="0"/>
        <v>0</v>
      </c>
      <c r="L12" s="10" t="b">
        <v>0</v>
      </c>
      <c r="M12" s="10">
        <f t="shared" si="1"/>
        <v>0</v>
      </c>
    </row>
    <row r="13" spans="2:13" ht="15.75" customHeight="1">
      <c r="B13" s="42" t="s">
        <v>25</v>
      </c>
      <c r="C13" s="43"/>
      <c r="D13" s="36"/>
      <c r="E13" s="2">
        <v>7</v>
      </c>
      <c r="F13" s="43" t="s">
        <v>30</v>
      </c>
      <c r="G13" s="43"/>
      <c r="H13" s="32"/>
      <c r="I13" s="2">
        <v>7</v>
      </c>
      <c r="J13" s="10" t="b">
        <v>0</v>
      </c>
      <c r="K13" s="10">
        <f t="shared" si="0"/>
        <v>0</v>
      </c>
      <c r="L13" s="10" t="b">
        <v>0</v>
      </c>
      <c r="M13" s="10">
        <f t="shared" si="1"/>
        <v>0</v>
      </c>
    </row>
    <row r="14" spans="2:13" ht="15.75" customHeight="1">
      <c r="B14" s="42" t="s">
        <v>13</v>
      </c>
      <c r="C14" s="43"/>
      <c r="D14" s="36"/>
      <c r="E14" s="2">
        <v>1</v>
      </c>
      <c r="F14" s="43" t="s">
        <v>14</v>
      </c>
      <c r="G14" s="43"/>
      <c r="H14" s="32"/>
      <c r="I14" s="2">
        <v>1.5</v>
      </c>
      <c r="J14" s="10" t="b">
        <v>0</v>
      </c>
      <c r="K14" s="10">
        <f t="shared" si="0"/>
        <v>0</v>
      </c>
      <c r="L14" s="10" t="b">
        <v>0</v>
      </c>
      <c r="M14" s="10">
        <f t="shared" si="1"/>
        <v>0</v>
      </c>
    </row>
    <row r="15" spans="2:13" ht="15.75" customHeight="1" thickBot="1">
      <c r="B15" s="47"/>
      <c r="C15" s="75"/>
      <c r="D15" s="75"/>
      <c r="E15" s="12"/>
      <c r="F15" s="54" t="s">
        <v>15</v>
      </c>
      <c r="G15" s="54"/>
      <c r="H15" s="33"/>
      <c r="I15" s="2">
        <v>1.5</v>
      </c>
      <c r="J15" s="10"/>
      <c r="K15" s="10">
        <f>SUM(K6:K14)</f>
        <v>0</v>
      </c>
      <c r="L15" s="10" t="b">
        <v>0</v>
      </c>
      <c r="M15" s="10">
        <f t="shared" si="1"/>
        <v>0</v>
      </c>
    </row>
    <row r="16" spans="2:13" ht="15.75" customHeight="1" thickBot="1">
      <c r="B16" s="61" t="s">
        <v>26</v>
      </c>
      <c r="C16" s="62"/>
      <c r="D16" s="65"/>
      <c r="E16" s="11">
        <f>SUM(K6:K14)</f>
        <v>0</v>
      </c>
      <c r="F16" s="44" t="s">
        <v>31</v>
      </c>
      <c r="G16" s="45"/>
      <c r="H16" s="46"/>
      <c r="I16" s="7">
        <f>SUM(M6:M15)</f>
        <v>0</v>
      </c>
      <c r="J16" s="10"/>
      <c r="K16" s="17" t="s">
        <v>51</v>
      </c>
      <c r="L16" s="10"/>
      <c r="M16" s="10">
        <f>SUM(M6:M15)</f>
        <v>0</v>
      </c>
    </row>
    <row r="17" spans="2:11" ht="15.75" customHeight="1" thickBot="1">
      <c r="B17" s="61" t="s">
        <v>27</v>
      </c>
      <c r="C17" s="62"/>
      <c r="D17" s="63">
        <f>E16*$K$5</f>
        <v>0</v>
      </c>
      <c r="E17" s="64"/>
      <c r="F17" s="47" t="s">
        <v>32</v>
      </c>
      <c r="G17" s="48"/>
      <c r="H17" s="63">
        <f>I16*$M$5</f>
        <v>0</v>
      </c>
      <c r="I17" s="64"/>
      <c r="K17" s="21">
        <f>E16+I16</f>
        <v>0</v>
      </c>
    </row>
    <row r="18" spans="2:9" ht="15" customHeight="1" thickBot="1">
      <c r="B18" s="39" t="s">
        <v>16</v>
      </c>
      <c r="C18" s="40"/>
      <c r="D18" s="40"/>
      <c r="E18" s="40"/>
      <c r="F18" s="14" t="s">
        <v>16</v>
      </c>
      <c r="G18" s="40" t="s">
        <v>21</v>
      </c>
      <c r="H18" s="40"/>
      <c r="I18" s="41"/>
    </row>
    <row r="19" spans="2:14" ht="15" customHeight="1" thickBot="1">
      <c r="B19" s="66" t="s">
        <v>17</v>
      </c>
      <c r="C19" s="67"/>
      <c r="D19" s="67"/>
      <c r="E19" s="67"/>
      <c r="F19" s="13" t="s">
        <v>20</v>
      </c>
      <c r="G19" s="67" t="s">
        <v>22</v>
      </c>
      <c r="H19" s="67"/>
      <c r="I19" s="68"/>
      <c r="K19" s="20" t="s">
        <v>52</v>
      </c>
      <c r="L19" s="22"/>
      <c r="M19" s="24" t="s">
        <v>53</v>
      </c>
      <c r="N19" s="25">
        <f>ROUND($K$20*0.3,0)</f>
        <v>0</v>
      </c>
    </row>
    <row r="20" spans="2:14" ht="15" customHeight="1" thickBot="1">
      <c r="B20" s="66" t="s">
        <v>18</v>
      </c>
      <c r="C20" s="67"/>
      <c r="D20" s="67"/>
      <c r="E20" s="67"/>
      <c r="F20" s="15" t="s">
        <v>34</v>
      </c>
      <c r="G20" s="84" t="s">
        <v>29</v>
      </c>
      <c r="H20" s="84"/>
      <c r="I20" s="71"/>
      <c r="K20" s="26">
        <f>ROUND(D17+H17,0)</f>
        <v>0</v>
      </c>
      <c r="L20" s="23"/>
      <c r="M20" s="28" t="s">
        <v>66</v>
      </c>
      <c r="N20" s="25">
        <f>ROUND($K$20*0.1,0)</f>
        <v>0</v>
      </c>
    </row>
    <row r="21" spans="2:14" ht="15.75" thickBot="1">
      <c r="B21" s="72" t="s">
        <v>19</v>
      </c>
      <c r="C21" s="73"/>
      <c r="D21" s="73"/>
      <c r="E21" s="73"/>
      <c r="F21" s="3"/>
      <c r="G21" s="82"/>
      <c r="H21" s="82"/>
      <c r="I21" s="83"/>
      <c r="M21" s="29" t="str">
        <f>"последња, 8. рата"</f>
        <v>последња, 8. рата</v>
      </c>
      <c r="N21" s="25">
        <f>K20-N19-6*N20</f>
        <v>0</v>
      </c>
    </row>
    <row r="22" ht="15.75" thickBot="1"/>
    <row r="23" spans="2:9" ht="21.75" thickBot="1">
      <c r="B23" s="58" t="s">
        <v>61</v>
      </c>
      <c r="C23" s="59"/>
      <c r="D23" s="59"/>
      <c r="E23" s="59"/>
      <c r="F23" s="59"/>
      <c r="G23" s="59"/>
      <c r="H23" s="59"/>
      <c r="I23" s="60"/>
    </row>
  </sheetData>
  <sheetProtection/>
  <mergeCells count="44">
    <mergeCell ref="G19:I19"/>
    <mergeCell ref="B20:E20"/>
    <mergeCell ref="G20:I20"/>
    <mergeCell ref="B15:D15"/>
    <mergeCell ref="B17:C17"/>
    <mergeCell ref="D17:E17"/>
    <mergeCell ref="F17:G17"/>
    <mergeCell ref="H17:I17"/>
    <mergeCell ref="F15:G15"/>
    <mergeCell ref="B16:D16"/>
    <mergeCell ref="B2:I2"/>
    <mergeCell ref="B21:E21"/>
    <mergeCell ref="G21:I21"/>
    <mergeCell ref="B18:E18"/>
    <mergeCell ref="G18:I18"/>
    <mergeCell ref="B19:E19"/>
    <mergeCell ref="B13:C13"/>
    <mergeCell ref="F13:G13"/>
    <mergeCell ref="B14:C14"/>
    <mergeCell ref="F14:G14"/>
    <mergeCell ref="F16:H16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</mergeCells>
  <conditionalFormatting sqref="K17">
    <cfRule type="cellIs" priority="1" dxfId="29" operator="lessThan" stopIfTrue="1">
      <formula>37</formula>
    </cfRule>
    <cfRule type="cellIs" priority="2" dxfId="3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.00390625" style="0" customWidth="1"/>
    <col min="2" max="2" width="20.28125" style="0" bestFit="1" customWidth="1"/>
    <col min="3" max="3" width="6.7109375" style="0" customWidth="1"/>
    <col min="4" max="4" width="5.7109375" style="0" bestFit="1" customWidth="1"/>
    <col min="5" max="5" width="7.7109375" style="0" customWidth="1"/>
    <col min="6" max="6" width="22.140625" style="0" customWidth="1"/>
    <col min="7" max="7" width="8.421875" style="0" customWidth="1"/>
    <col min="8" max="8" width="6.00390625" style="0" customWidth="1"/>
    <col min="9" max="9" width="9.7109375" style="0" customWidth="1"/>
    <col min="10" max="10" width="2.00390625" style="0" customWidth="1"/>
    <col min="11" max="11" width="17.421875" style="0" customWidth="1"/>
    <col min="12" max="12" width="9.28125" style="0" customWidth="1"/>
    <col min="13" max="13" width="10.8515625" style="0" customWidth="1"/>
    <col min="14" max="14" width="21.8515625" style="0" customWidth="1"/>
  </cols>
  <sheetData>
    <row r="1" ht="15.75" thickBot="1"/>
    <row r="2" spans="2:9" ht="15.75" thickBot="1">
      <c r="B2" s="76" t="s">
        <v>57</v>
      </c>
      <c r="C2" s="77"/>
      <c r="D2" s="77"/>
      <c r="E2" s="77"/>
      <c r="F2" s="77"/>
      <c r="G2" s="77"/>
      <c r="H2" s="77"/>
      <c r="I2" s="78"/>
    </row>
    <row r="3" ht="15.75" thickBot="1"/>
    <row r="4" spans="2:14" ht="15.75" thickBot="1">
      <c r="B4" s="79" t="s">
        <v>0</v>
      </c>
      <c r="C4" s="80"/>
      <c r="D4" s="80"/>
      <c r="E4" s="81"/>
      <c r="F4" s="79" t="s">
        <v>2</v>
      </c>
      <c r="G4" s="80"/>
      <c r="H4" s="80"/>
      <c r="I4" s="81"/>
      <c r="K4" s="51" t="s">
        <v>64</v>
      </c>
      <c r="L4" s="51"/>
      <c r="M4" s="51" t="s">
        <v>65</v>
      </c>
      <c r="N4" s="51"/>
    </row>
    <row r="5" spans="2:14" ht="16.5" thickBot="1">
      <c r="B5" s="37" t="s">
        <v>23</v>
      </c>
      <c r="C5" s="38"/>
      <c r="D5" s="34"/>
      <c r="E5" s="1" t="s">
        <v>1</v>
      </c>
      <c r="F5" s="37" t="s">
        <v>23</v>
      </c>
      <c r="G5" s="38"/>
      <c r="H5" s="30"/>
      <c r="I5" s="1" t="s">
        <v>1</v>
      </c>
      <c r="K5" s="56">
        <v>1280</v>
      </c>
      <c r="L5" s="57"/>
      <c r="M5" s="52">
        <v>1600</v>
      </c>
      <c r="N5" s="53"/>
    </row>
    <row r="6" spans="2:13" ht="15.75" customHeight="1">
      <c r="B6" s="49" t="s">
        <v>35</v>
      </c>
      <c r="C6" s="50"/>
      <c r="D6" s="35"/>
      <c r="E6" s="8">
        <v>7</v>
      </c>
      <c r="F6" s="55" t="s">
        <v>62</v>
      </c>
      <c r="G6" s="55"/>
      <c r="H6" s="31"/>
      <c r="I6" s="2">
        <v>7</v>
      </c>
      <c r="J6" s="10" t="b">
        <v>0</v>
      </c>
      <c r="K6" s="10">
        <f aca="true" t="shared" si="0" ref="K6:K14">IF(J6,E6,0)</f>
        <v>0</v>
      </c>
      <c r="L6" s="10" t="b">
        <v>0</v>
      </c>
      <c r="M6" s="10">
        <f>IF(L6,I6,0)</f>
        <v>0</v>
      </c>
    </row>
    <row r="7" spans="2:13" ht="15.75" customHeight="1">
      <c r="B7" s="42" t="s">
        <v>4</v>
      </c>
      <c r="C7" s="43"/>
      <c r="D7" s="36"/>
      <c r="E7" s="2">
        <v>8</v>
      </c>
      <c r="F7" s="43" t="s">
        <v>40</v>
      </c>
      <c r="G7" s="43"/>
      <c r="H7" s="32"/>
      <c r="I7" s="2">
        <v>7</v>
      </c>
      <c r="J7" s="10" t="b">
        <v>0</v>
      </c>
      <c r="K7" s="10">
        <f t="shared" si="0"/>
        <v>0</v>
      </c>
      <c r="L7" s="10" t="b">
        <v>0</v>
      </c>
      <c r="M7" s="10">
        <f aca="true" t="shared" si="1" ref="M7:M15">IF(L7,I7,0)</f>
        <v>0</v>
      </c>
    </row>
    <row r="8" spans="2:13" ht="15.75" customHeight="1">
      <c r="B8" s="42" t="s">
        <v>36</v>
      </c>
      <c r="C8" s="43"/>
      <c r="D8" s="36"/>
      <c r="E8" s="2">
        <v>7</v>
      </c>
      <c r="F8" s="43" t="s">
        <v>41</v>
      </c>
      <c r="G8" s="43"/>
      <c r="H8" s="32"/>
      <c r="I8" s="2">
        <v>7</v>
      </c>
      <c r="J8" s="10" t="b">
        <v>0</v>
      </c>
      <c r="K8" s="10">
        <f t="shared" si="0"/>
        <v>0</v>
      </c>
      <c r="L8" s="10" t="b">
        <v>0</v>
      </c>
      <c r="M8" s="10">
        <f t="shared" si="1"/>
        <v>0</v>
      </c>
    </row>
    <row r="9" spans="2:13" ht="15.75" customHeight="1">
      <c r="B9" s="42" t="s">
        <v>37</v>
      </c>
      <c r="C9" s="43"/>
      <c r="D9" s="36"/>
      <c r="E9" s="2">
        <v>7</v>
      </c>
      <c r="F9" s="43" t="s">
        <v>9</v>
      </c>
      <c r="G9" s="43"/>
      <c r="H9" s="32"/>
      <c r="I9" s="2">
        <v>8</v>
      </c>
      <c r="J9" s="10" t="b">
        <v>0</v>
      </c>
      <c r="K9" s="10">
        <f t="shared" si="0"/>
        <v>0</v>
      </c>
      <c r="L9" s="10" t="b">
        <v>0</v>
      </c>
      <c r="M9" s="10">
        <f t="shared" si="1"/>
        <v>0</v>
      </c>
    </row>
    <row r="10" spans="2:13" ht="15.75" customHeight="1">
      <c r="B10" s="42" t="s">
        <v>10</v>
      </c>
      <c r="C10" s="43"/>
      <c r="D10" s="36"/>
      <c r="E10" s="2">
        <v>8</v>
      </c>
      <c r="F10" s="43" t="s">
        <v>33</v>
      </c>
      <c r="G10" s="43"/>
      <c r="H10" s="32"/>
      <c r="I10" s="2">
        <v>7</v>
      </c>
      <c r="J10" s="10" t="b">
        <v>0</v>
      </c>
      <c r="K10" s="10">
        <f t="shared" si="0"/>
        <v>0</v>
      </c>
      <c r="L10" s="10" t="b">
        <v>0</v>
      </c>
      <c r="M10" s="10">
        <f t="shared" si="1"/>
        <v>0</v>
      </c>
    </row>
    <row r="11" spans="2:13" ht="15.75" customHeight="1">
      <c r="B11" s="42" t="s">
        <v>12</v>
      </c>
      <c r="C11" s="43"/>
      <c r="D11" s="36"/>
      <c r="E11" s="2">
        <v>8</v>
      </c>
      <c r="F11" s="43" t="s">
        <v>54</v>
      </c>
      <c r="G11" s="43"/>
      <c r="H11" s="32"/>
      <c r="I11" s="2">
        <v>7</v>
      </c>
      <c r="J11" s="10" t="b">
        <v>0</v>
      </c>
      <c r="K11" s="10">
        <f t="shared" si="0"/>
        <v>0</v>
      </c>
      <c r="L11" s="10" t="b">
        <v>0</v>
      </c>
      <c r="M11" s="10">
        <f t="shared" si="1"/>
        <v>0</v>
      </c>
    </row>
    <row r="12" spans="2:13" ht="15.75" customHeight="1">
      <c r="B12" s="42" t="s">
        <v>24</v>
      </c>
      <c r="C12" s="43"/>
      <c r="D12" s="36"/>
      <c r="E12" s="2">
        <v>7</v>
      </c>
      <c r="F12" s="43" t="s">
        <v>25</v>
      </c>
      <c r="G12" s="43"/>
      <c r="H12" s="32"/>
      <c r="I12" s="2">
        <v>7</v>
      </c>
      <c r="J12" s="10" t="b">
        <v>0</v>
      </c>
      <c r="K12" s="10">
        <f t="shared" si="0"/>
        <v>0</v>
      </c>
      <c r="L12" s="10" t="b">
        <v>0</v>
      </c>
      <c r="M12" s="10">
        <f t="shared" si="1"/>
        <v>0</v>
      </c>
    </row>
    <row r="13" spans="2:13" ht="15.75" customHeight="1">
      <c r="B13" s="42" t="s">
        <v>25</v>
      </c>
      <c r="C13" s="43"/>
      <c r="D13" s="36"/>
      <c r="E13" s="2">
        <v>7</v>
      </c>
      <c r="F13" s="43" t="s">
        <v>30</v>
      </c>
      <c r="G13" s="43"/>
      <c r="H13" s="32"/>
      <c r="I13" s="2">
        <v>7</v>
      </c>
      <c r="J13" s="10" t="b">
        <v>0</v>
      </c>
      <c r="K13" s="10">
        <f t="shared" si="0"/>
        <v>0</v>
      </c>
      <c r="L13" s="10" t="b">
        <v>0</v>
      </c>
      <c r="M13" s="10">
        <f t="shared" si="1"/>
        <v>0</v>
      </c>
    </row>
    <row r="14" spans="2:13" ht="15.75" customHeight="1">
      <c r="B14" s="42" t="s">
        <v>13</v>
      </c>
      <c r="C14" s="43"/>
      <c r="D14" s="36"/>
      <c r="E14" s="2">
        <v>1</v>
      </c>
      <c r="F14" s="43" t="s">
        <v>14</v>
      </c>
      <c r="G14" s="43"/>
      <c r="H14" s="32"/>
      <c r="I14" s="2">
        <v>1.5</v>
      </c>
      <c r="J14" s="10" t="b">
        <v>0</v>
      </c>
      <c r="K14" s="10">
        <f t="shared" si="0"/>
        <v>0</v>
      </c>
      <c r="L14" s="10" t="b">
        <v>0</v>
      </c>
      <c r="M14" s="10">
        <f t="shared" si="1"/>
        <v>0</v>
      </c>
    </row>
    <row r="15" spans="2:13" ht="15.75" customHeight="1" thickBot="1">
      <c r="B15" s="47"/>
      <c r="C15" s="75"/>
      <c r="D15" s="75"/>
      <c r="E15" s="12"/>
      <c r="F15" s="54" t="s">
        <v>15</v>
      </c>
      <c r="G15" s="54"/>
      <c r="H15" s="33"/>
      <c r="I15" s="2">
        <v>1.5</v>
      </c>
      <c r="J15" s="10"/>
      <c r="K15" s="10">
        <f>SUM(K6:K14)</f>
        <v>0</v>
      </c>
      <c r="L15" s="10" t="b">
        <v>0</v>
      </c>
      <c r="M15" s="10">
        <f t="shared" si="1"/>
        <v>0</v>
      </c>
    </row>
    <row r="16" spans="2:13" ht="15.75" customHeight="1" thickBot="1">
      <c r="B16" s="61" t="s">
        <v>26</v>
      </c>
      <c r="C16" s="62"/>
      <c r="D16" s="65"/>
      <c r="E16" s="11">
        <f>SUM(K6:K14)</f>
        <v>0</v>
      </c>
      <c r="F16" s="44" t="s">
        <v>31</v>
      </c>
      <c r="G16" s="45"/>
      <c r="H16" s="46"/>
      <c r="I16" s="7">
        <f>SUM(M6:M15)</f>
        <v>0</v>
      </c>
      <c r="J16" s="10"/>
      <c r="K16" s="17" t="s">
        <v>51</v>
      </c>
      <c r="L16" s="10"/>
      <c r="M16" s="10">
        <f>SUM(M6:M15)</f>
        <v>0</v>
      </c>
    </row>
    <row r="17" spans="2:11" ht="15.75" customHeight="1" thickBot="1">
      <c r="B17" s="61" t="s">
        <v>27</v>
      </c>
      <c r="C17" s="62"/>
      <c r="D17" s="63">
        <f>E16*$K$5</f>
        <v>0</v>
      </c>
      <c r="E17" s="64"/>
      <c r="F17" s="47" t="s">
        <v>32</v>
      </c>
      <c r="G17" s="48"/>
      <c r="H17" s="63">
        <f>I16*$M$5</f>
        <v>0</v>
      </c>
      <c r="I17" s="64"/>
      <c r="K17" s="21">
        <f>E16+I16</f>
        <v>0</v>
      </c>
    </row>
    <row r="18" spans="2:9" ht="15" customHeight="1" thickBot="1">
      <c r="B18" s="39" t="s">
        <v>16</v>
      </c>
      <c r="C18" s="40"/>
      <c r="D18" s="40"/>
      <c r="E18" s="40"/>
      <c r="F18" s="14" t="s">
        <v>16</v>
      </c>
      <c r="G18" s="40" t="s">
        <v>21</v>
      </c>
      <c r="H18" s="40"/>
      <c r="I18" s="41"/>
    </row>
    <row r="19" spans="2:14" ht="15" customHeight="1" thickBot="1">
      <c r="B19" s="89" t="s">
        <v>38</v>
      </c>
      <c r="C19" s="84"/>
      <c r="D19" s="84"/>
      <c r="E19" s="84"/>
      <c r="F19" s="9" t="s">
        <v>34</v>
      </c>
      <c r="G19" s="84" t="s">
        <v>44</v>
      </c>
      <c r="H19" s="84"/>
      <c r="I19" s="71"/>
      <c r="K19" s="20" t="s">
        <v>52</v>
      </c>
      <c r="L19" s="22"/>
      <c r="M19" s="24" t="s">
        <v>53</v>
      </c>
      <c r="N19" s="25">
        <f>ROUND($K$20*0.3,0)</f>
        <v>0</v>
      </c>
    </row>
    <row r="20" spans="2:14" ht="15" customHeight="1" thickBot="1">
      <c r="B20" s="89" t="s">
        <v>18</v>
      </c>
      <c r="C20" s="84"/>
      <c r="D20" s="84"/>
      <c r="E20" s="84"/>
      <c r="F20" s="15" t="s">
        <v>42</v>
      </c>
      <c r="G20" s="84" t="s">
        <v>29</v>
      </c>
      <c r="H20" s="84"/>
      <c r="I20" s="71"/>
      <c r="K20" s="26">
        <f>ROUND(D17+H17,0)</f>
        <v>0</v>
      </c>
      <c r="L20" s="23"/>
      <c r="M20" s="28" t="s">
        <v>66</v>
      </c>
      <c r="N20" s="25">
        <f>ROUND($K$20*0.1,0)</f>
        <v>0</v>
      </c>
    </row>
    <row r="21" spans="2:14" ht="15.75" thickBot="1">
      <c r="B21" s="85" t="s">
        <v>39</v>
      </c>
      <c r="C21" s="86"/>
      <c r="D21" s="86"/>
      <c r="E21" s="86"/>
      <c r="F21" s="16" t="s">
        <v>43</v>
      </c>
      <c r="G21" s="87"/>
      <c r="H21" s="87"/>
      <c r="I21" s="88"/>
      <c r="M21" s="29" t="str">
        <f>"последња, 8. рата"</f>
        <v>последња, 8. рата</v>
      </c>
      <c r="N21" s="25">
        <f>K20-N19-6*N20</f>
        <v>0</v>
      </c>
    </row>
    <row r="22" ht="15.75" thickBot="1"/>
    <row r="23" spans="2:9" ht="21.75" thickBot="1">
      <c r="B23" s="58" t="s">
        <v>61</v>
      </c>
      <c r="C23" s="59"/>
      <c r="D23" s="59"/>
      <c r="E23" s="59"/>
      <c r="F23" s="59"/>
      <c r="G23" s="59"/>
      <c r="H23" s="59"/>
      <c r="I23" s="60"/>
    </row>
  </sheetData>
  <sheetProtection/>
  <mergeCells count="44">
    <mergeCell ref="G19:I19"/>
    <mergeCell ref="B20:E20"/>
    <mergeCell ref="G20:I20"/>
    <mergeCell ref="B15:D15"/>
    <mergeCell ref="B17:C17"/>
    <mergeCell ref="D17:E17"/>
    <mergeCell ref="F17:G17"/>
    <mergeCell ref="H17:I17"/>
    <mergeCell ref="F15:G15"/>
    <mergeCell ref="B16:D16"/>
    <mergeCell ref="B2:I2"/>
    <mergeCell ref="B21:E21"/>
    <mergeCell ref="G21:I21"/>
    <mergeCell ref="B18:E18"/>
    <mergeCell ref="G18:I18"/>
    <mergeCell ref="B19:E19"/>
    <mergeCell ref="B13:C13"/>
    <mergeCell ref="F13:G13"/>
    <mergeCell ref="B14:C14"/>
    <mergeCell ref="F14:G14"/>
    <mergeCell ref="F16:H16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</mergeCells>
  <conditionalFormatting sqref="K17">
    <cfRule type="cellIs" priority="1" dxfId="29" operator="lessThan" stopIfTrue="1">
      <formula>37</formula>
    </cfRule>
    <cfRule type="cellIs" priority="2" dxfId="3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8515625" style="0" customWidth="1"/>
    <col min="6" max="6" width="22.57421875" style="0" bestFit="1" customWidth="1"/>
    <col min="7" max="7" width="7.7109375" style="0" customWidth="1"/>
    <col min="8" max="8" width="6.28125" style="0" customWidth="1"/>
    <col min="9" max="9" width="10.57421875" style="0" customWidth="1"/>
    <col min="10" max="10" width="1.421875" style="0" customWidth="1"/>
    <col min="11" max="11" width="18.57421875" style="0" customWidth="1"/>
    <col min="12" max="12" width="10.00390625" style="0" customWidth="1"/>
    <col min="13" max="13" width="10.8515625" style="0" customWidth="1"/>
    <col min="14" max="14" width="21.140625" style="0" customWidth="1"/>
  </cols>
  <sheetData>
    <row r="1" ht="15.75" thickBot="1"/>
    <row r="2" spans="2:9" ht="15.75" thickBot="1">
      <c r="B2" s="76" t="s">
        <v>58</v>
      </c>
      <c r="C2" s="77"/>
      <c r="D2" s="77"/>
      <c r="E2" s="77"/>
      <c r="F2" s="77"/>
      <c r="G2" s="77"/>
      <c r="H2" s="77"/>
      <c r="I2" s="78"/>
    </row>
    <row r="3" ht="15.75" thickBot="1"/>
    <row r="4" spans="2:14" ht="15.75" thickBot="1">
      <c r="B4" s="79" t="s">
        <v>0</v>
      </c>
      <c r="C4" s="80"/>
      <c r="D4" s="80"/>
      <c r="E4" s="81"/>
      <c r="F4" s="79" t="s">
        <v>2</v>
      </c>
      <c r="G4" s="80"/>
      <c r="H4" s="80"/>
      <c r="I4" s="81"/>
      <c r="K4" s="51" t="s">
        <v>64</v>
      </c>
      <c r="L4" s="51"/>
      <c r="M4" s="51" t="s">
        <v>65</v>
      </c>
      <c r="N4" s="51"/>
    </row>
    <row r="5" spans="2:14" ht="16.5" thickBot="1">
      <c r="B5" s="37" t="s">
        <v>23</v>
      </c>
      <c r="C5" s="38"/>
      <c r="D5" s="34"/>
      <c r="E5" s="1" t="s">
        <v>1</v>
      </c>
      <c r="F5" s="37" t="s">
        <v>23</v>
      </c>
      <c r="G5" s="38"/>
      <c r="H5" s="30"/>
      <c r="I5" s="1" t="s">
        <v>1</v>
      </c>
      <c r="K5" s="56">
        <v>1280</v>
      </c>
      <c r="L5" s="57"/>
      <c r="M5" s="52">
        <v>1600</v>
      </c>
      <c r="N5" s="53"/>
    </row>
    <row r="6" spans="2:13" ht="15.75" customHeight="1">
      <c r="B6" s="49" t="s">
        <v>35</v>
      </c>
      <c r="C6" s="50"/>
      <c r="D6" s="35"/>
      <c r="E6" s="8">
        <v>7</v>
      </c>
      <c r="F6" s="50" t="s">
        <v>11</v>
      </c>
      <c r="G6" s="50"/>
      <c r="H6" s="31"/>
      <c r="I6" s="2">
        <v>7</v>
      </c>
      <c r="J6" s="10" t="b">
        <v>0</v>
      </c>
      <c r="K6" s="10">
        <f aca="true" t="shared" si="0" ref="K6:K14">IF(J6,E6,0)</f>
        <v>0</v>
      </c>
      <c r="L6" s="10" t="b">
        <v>0</v>
      </c>
      <c r="M6" s="10">
        <f>IF(L6,I6,0)</f>
        <v>0</v>
      </c>
    </row>
    <row r="7" spans="2:13" ht="15.75" customHeight="1">
      <c r="B7" s="42" t="s">
        <v>4</v>
      </c>
      <c r="C7" s="43"/>
      <c r="D7" s="36"/>
      <c r="E7" s="2">
        <v>8</v>
      </c>
      <c r="F7" s="43" t="s">
        <v>40</v>
      </c>
      <c r="G7" s="43"/>
      <c r="H7" s="32"/>
      <c r="I7" s="2">
        <v>7</v>
      </c>
      <c r="J7" s="10" t="b">
        <v>0</v>
      </c>
      <c r="K7" s="10">
        <f t="shared" si="0"/>
        <v>0</v>
      </c>
      <c r="L7" s="10" t="b">
        <v>0</v>
      </c>
      <c r="M7" s="10">
        <f aca="true" t="shared" si="1" ref="M7:M15">IF(L7,I7,0)</f>
        <v>0</v>
      </c>
    </row>
    <row r="8" spans="2:13" ht="15.75" customHeight="1">
      <c r="B8" s="42" t="s">
        <v>36</v>
      </c>
      <c r="C8" s="43"/>
      <c r="D8" s="36"/>
      <c r="E8" s="2">
        <v>7</v>
      </c>
      <c r="F8" s="43" t="s">
        <v>45</v>
      </c>
      <c r="G8" s="43"/>
      <c r="H8" s="32"/>
      <c r="I8" s="2">
        <v>7</v>
      </c>
      <c r="J8" s="10" t="b">
        <v>0</v>
      </c>
      <c r="K8" s="10">
        <f t="shared" si="0"/>
        <v>0</v>
      </c>
      <c r="L8" s="10" t="b">
        <v>0</v>
      </c>
      <c r="M8" s="10">
        <f t="shared" si="1"/>
        <v>0</v>
      </c>
    </row>
    <row r="9" spans="2:13" ht="15.75" customHeight="1">
      <c r="B9" s="42" t="s">
        <v>37</v>
      </c>
      <c r="C9" s="43"/>
      <c r="D9" s="36"/>
      <c r="E9" s="2">
        <v>7</v>
      </c>
      <c r="F9" s="43" t="s">
        <v>9</v>
      </c>
      <c r="G9" s="43"/>
      <c r="H9" s="32"/>
      <c r="I9" s="2">
        <v>8</v>
      </c>
      <c r="J9" s="10" t="b">
        <v>0</v>
      </c>
      <c r="K9" s="10">
        <f t="shared" si="0"/>
        <v>0</v>
      </c>
      <c r="L9" s="10" t="b">
        <v>0</v>
      </c>
      <c r="M9" s="10">
        <f t="shared" si="1"/>
        <v>0</v>
      </c>
    </row>
    <row r="10" spans="2:13" ht="15.75" customHeight="1">
      <c r="B10" s="42" t="s">
        <v>10</v>
      </c>
      <c r="C10" s="43"/>
      <c r="D10" s="36"/>
      <c r="E10" s="2">
        <v>8</v>
      </c>
      <c r="F10" s="43" t="s">
        <v>46</v>
      </c>
      <c r="G10" s="43"/>
      <c r="H10" s="32"/>
      <c r="I10" s="2">
        <v>7</v>
      </c>
      <c r="J10" s="10" t="b">
        <v>0</v>
      </c>
      <c r="K10" s="10">
        <f t="shared" si="0"/>
        <v>0</v>
      </c>
      <c r="L10" s="10" t="b">
        <v>0</v>
      </c>
      <c r="M10" s="10">
        <f t="shared" si="1"/>
        <v>0</v>
      </c>
    </row>
    <row r="11" spans="2:13" ht="15.75" customHeight="1">
      <c r="B11" s="42" t="s">
        <v>12</v>
      </c>
      <c r="C11" s="43"/>
      <c r="D11" s="36"/>
      <c r="E11" s="2">
        <v>8</v>
      </c>
      <c r="F11" s="43" t="s">
        <v>54</v>
      </c>
      <c r="G11" s="43"/>
      <c r="H11" s="32"/>
      <c r="I11" s="2">
        <v>7</v>
      </c>
      <c r="J11" s="10" t="b">
        <v>0</v>
      </c>
      <c r="K11" s="10">
        <f t="shared" si="0"/>
        <v>0</v>
      </c>
      <c r="L11" s="10" t="b">
        <v>0</v>
      </c>
      <c r="M11" s="10">
        <f t="shared" si="1"/>
        <v>0</v>
      </c>
    </row>
    <row r="12" spans="2:13" ht="15.75" customHeight="1">
      <c r="B12" s="42" t="s">
        <v>24</v>
      </c>
      <c r="C12" s="43"/>
      <c r="D12" s="36"/>
      <c r="E12" s="2">
        <v>7</v>
      </c>
      <c r="F12" s="43" t="s">
        <v>25</v>
      </c>
      <c r="G12" s="43"/>
      <c r="H12" s="32"/>
      <c r="I12" s="2">
        <v>7</v>
      </c>
      <c r="J12" s="10" t="b">
        <v>0</v>
      </c>
      <c r="K12" s="10">
        <f t="shared" si="0"/>
        <v>0</v>
      </c>
      <c r="L12" s="10" t="b">
        <v>0</v>
      </c>
      <c r="M12" s="10">
        <f t="shared" si="1"/>
        <v>0</v>
      </c>
    </row>
    <row r="13" spans="2:13" ht="15.75" customHeight="1">
      <c r="B13" s="42" t="s">
        <v>25</v>
      </c>
      <c r="C13" s="43"/>
      <c r="D13" s="36"/>
      <c r="E13" s="2">
        <v>7</v>
      </c>
      <c r="F13" s="43" t="s">
        <v>30</v>
      </c>
      <c r="G13" s="43"/>
      <c r="H13" s="32"/>
      <c r="I13" s="2">
        <v>7</v>
      </c>
      <c r="J13" s="10" t="b">
        <v>0</v>
      </c>
      <c r="K13" s="10">
        <f t="shared" si="0"/>
        <v>0</v>
      </c>
      <c r="L13" s="10" t="b">
        <v>0</v>
      </c>
      <c r="M13" s="10">
        <f t="shared" si="1"/>
        <v>0</v>
      </c>
    </row>
    <row r="14" spans="2:13" ht="15.75" customHeight="1">
      <c r="B14" s="42" t="s">
        <v>13</v>
      </c>
      <c r="C14" s="43"/>
      <c r="D14" s="36"/>
      <c r="E14" s="2">
        <v>1</v>
      </c>
      <c r="F14" s="43" t="s">
        <v>14</v>
      </c>
      <c r="G14" s="43"/>
      <c r="H14" s="32"/>
      <c r="I14" s="2">
        <v>1.5</v>
      </c>
      <c r="J14" s="10" t="b">
        <v>0</v>
      </c>
      <c r="K14" s="10">
        <f t="shared" si="0"/>
        <v>0</v>
      </c>
      <c r="L14" s="10" t="b">
        <v>0</v>
      </c>
      <c r="M14" s="10">
        <f t="shared" si="1"/>
        <v>0</v>
      </c>
    </row>
    <row r="15" spans="2:13" ht="15.75" customHeight="1" thickBot="1">
      <c r="B15" s="47"/>
      <c r="C15" s="75"/>
      <c r="D15" s="75"/>
      <c r="E15" s="12"/>
      <c r="F15" s="54" t="s">
        <v>15</v>
      </c>
      <c r="G15" s="54"/>
      <c r="H15" s="33"/>
      <c r="I15" s="2">
        <v>1.5</v>
      </c>
      <c r="J15" s="10"/>
      <c r="K15" s="10">
        <f>SUM(K6:K14)</f>
        <v>0</v>
      </c>
      <c r="L15" s="10" t="b">
        <v>0</v>
      </c>
      <c r="M15" s="10">
        <f t="shared" si="1"/>
        <v>0</v>
      </c>
    </row>
    <row r="16" spans="2:13" ht="15.75" customHeight="1" thickBot="1">
      <c r="B16" s="61" t="s">
        <v>26</v>
      </c>
      <c r="C16" s="62"/>
      <c r="D16" s="65"/>
      <c r="E16" s="11">
        <f>SUM(K6:K14)</f>
        <v>0</v>
      </c>
      <c r="F16" s="44" t="s">
        <v>31</v>
      </c>
      <c r="G16" s="45"/>
      <c r="H16" s="46"/>
      <c r="I16" s="7">
        <f>SUM(M6:M15)</f>
        <v>0</v>
      </c>
      <c r="J16" s="10"/>
      <c r="K16" s="17" t="s">
        <v>51</v>
      </c>
      <c r="L16" s="10"/>
      <c r="M16" s="10">
        <f>SUM(M6:M15)</f>
        <v>0</v>
      </c>
    </row>
    <row r="17" spans="2:11" ht="15.75" customHeight="1" thickBot="1">
      <c r="B17" s="61" t="s">
        <v>27</v>
      </c>
      <c r="C17" s="62"/>
      <c r="D17" s="63">
        <f>E16*$K$5</f>
        <v>0</v>
      </c>
      <c r="E17" s="64"/>
      <c r="F17" s="47" t="s">
        <v>32</v>
      </c>
      <c r="G17" s="48"/>
      <c r="H17" s="63">
        <f>I16*$M$5</f>
        <v>0</v>
      </c>
      <c r="I17" s="64"/>
      <c r="K17" s="21">
        <f>E16+I16</f>
        <v>0</v>
      </c>
    </row>
    <row r="18" spans="2:9" ht="15" customHeight="1" thickBot="1">
      <c r="B18" s="39" t="s">
        <v>16</v>
      </c>
      <c r="C18" s="40"/>
      <c r="D18" s="40"/>
      <c r="E18" s="40"/>
      <c r="F18" s="14" t="s">
        <v>16</v>
      </c>
      <c r="G18" s="40" t="s">
        <v>21</v>
      </c>
      <c r="H18" s="40"/>
      <c r="I18" s="41"/>
    </row>
    <row r="19" spans="2:14" ht="15" customHeight="1" thickBot="1">
      <c r="B19" s="89" t="s">
        <v>38</v>
      </c>
      <c r="C19" s="84"/>
      <c r="D19" s="84"/>
      <c r="E19" s="84"/>
      <c r="F19" s="13" t="s">
        <v>28</v>
      </c>
      <c r="G19" s="84" t="s">
        <v>44</v>
      </c>
      <c r="H19" s="84"/>
      <c r="I19" s="71"/>
      <c r="K19" s="20" t="s">
        <v>52</v>
      </c>
      <c r="L19" s="22"/>
      <c r="M19" s="24" t="s">
        <v>53</v>
      </c>
      <c r="N19" s="25">
        <f>ROUND($K$20*0.3,0)</f>
        <v>0</v>
      </c>
    </row>
    <row r="20" spans="2:14" ht="15" customHeight="1" thickBot="1">
      <c r="B20" s="89" t="s">
        <v>18</v>
      </c>
      <c r="C20" s="84"/>
      <c r="D20" s="84"/>
      <c r="E20" s="84"/>
      <c r="F20" s="15" t="s">
        <v>42</v>
      </c>
      <c r="G20" s="90" t="s">
        <v>63</v>
      </c>
      <c r="H20" s="90"/>
      <c r="I20" s="91"/>
      <c r="K20" s="26">
        <f>ROUND(D17+H17,0)</f>
        <v>0</v>
      </c>
      <c r="L20" s="23"/>
      <c r="M20" s="28" t="s">
        <v>66</v>
      </c>
      <c r="N20" s="25">
        <f>ROUND($K$20*0.1,0)</f>
        <v>0</v>
      </c>
    </row>
    <row r="21" spans="2:14" ht="15.75" thickBot="1">
      <c r="B21" s="85" t="s">
        <v>39</v>
      </c>
      <c r="C21" s="86"/>
      <c r="D21" s="86"/>
      <c r="E21" s="86"/>
      <c r="F21" s="16"/>
      <c r="G21" s="92"/>
      <c r="H21" s="92"/>
      <c r="I21" s="93"/>
      <c r="M21" s="29" t="str">
        <f>"последња, 8. рата"</f>
        <v>последња, 8. рата</v>
      </c>
      <c r="N21" s="25">
        <f>K20-N19-6*N20</f>
        <v>0</v>
      </c>
    </row>
    <row r="22" ht="15.75" thickBot="1"/>
    <row r="23" spans="2:9" ht="21.75" thickBot="1">
      <c r="B23" s="58" t="s">
        <v>61</v>
      </c>
      <c r="C23" s="59"/>
      <c r="D23" s="59"/>
      <c r="E23" s="59"/>
      <c r="F23" s="59"/>
      <c r="G23" s="59"/>
      <c r="H23" s="59"/>
      <c r="I23" s="60"/>
    </row>
  </sheetData>
  <sheetProtection/>
  <mergeCells count="43">
    <mergeCell ref="B20:E20"/>
    <mergeCell ref="B15:D15"/>
    <mergeCell ref="B17:C17"/>
    <mergeCell ref="D17:E17"/>
    <mergeCell ref="F17:G17"/>
    <mergeCell ref="H17:I17"/>
    <mergeCell ref="F15:G15"/>
    <mergeCell ref="B16:D16"/>
    <mergeCell ref="G20:I21"/>
    <mergeCell ref="F16:H16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</mergeCells>
  <conditionalFormatting sqref="K17">
    <cfRule type="cellIs" priority="1" dxfId="29" operator="lessThan" stopIfTrue="1">
      <formula>37</formula>
    </cfRule>
    <cfRule type="cellIs" priority="2" dxfId="3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7109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140625" style="0" customWidth="1"/>
    <col min="6" max="6" width="21.57421875" style="0" customWidth="1"/>
    <col min="7" max="7" width="10.57421875" style="0" customWidth="1"/>
    <col min="8" max="8" width="5.7109375" style="0" customWidth="1"/>
    <col min="9" max="9" width="7.8515625" style="0" customWidth="1"/>
    <col min="10" max="10" width="1.7109375" style="0" customWidth="1"/>
    <col min="11" max="11" width="17.7109375" style="0" customWidth="1"/>
    <col min="12" max="13" width="10.00390625" style="0" customWidth="1"/>
    <col min="14" max="14" width="22.7109375" style="0" customWidth="1"/>
  </cols>
  <sheetData>
    <row r="1" ht="15.75" thickBot="1"/>
    <row r="2" spans="2:9" ht="15.75" thickBot="1">
      <c r="B2" s="76" t="s">
        <v>59</v>
      </c>
      <c r="C2" s="77"/>
      <c r="D2" s="77"/>
      <c r="E2" s="77"/>
      <c r="F2" s="77"/>
      <c r="G2" s="77"/>
      <c r="H2" s="77"/>
      <c r="I2" s="78"/>
    </row>
    <row r="3" ht="15.75" thickBot="1"/>
    <row r="4" spans="2:14" ht="15.75" thickBot="1">
      <c r="B4" s="79" t="s">
        <v>0</v>
      </c>
      <c r="C4" s="80"/>
      <c r="D4" s="80"/>
      <c r="E4" s="81"/>
      <c r="F4" s="79" t="s">
        <v>2</v>
      </c>
      <c r="G4" s="80"/>
      <c r="H4" s="80"/>
      <c r="I4" s="81"/>
      <c r="K4" s="51" t="s">
        <v>64</v>
      </c>
      <c r="L4" s="51"/>
      <c r="M4" s="51" t="s">
        <v>65</v>
      </c>
      <c r="N4" s="51"/>
    </row>
    <row r="5" spans="2:14" ht="16.5" thickBot="1">
      <c r="B5" s="37" t="s">
        <v>23</v>
      </c>
      <c r="C5" s="38"/>
      <c r="D5" s="34"/>
      <c r="E5" s="1" t="s">
        <v>1</v>
      </c>
      <c r="F5" s="37" t="s">
        <v>23</v>
      </c>
      <c r="G5" s="38"/>
      <c r="H5" s="30"/>
      <c r="I5" s="1" t="s">
        <v>1</v>
      </c>
      <c r="K5" s="56">
        <v>1280</v>
      </c>
      <c r="L5" s="57"/>
      <c r="M5" s="52">
        <v>1600</v>
      </c>
      <c r="N5" s="53"/>
    </row>
    <row r="6" spans="2:13" ht="15.75" customHeight="1">
      <c r="B6" s="49" t="s">
        <v>35</v>
      </c>
      <c r="C6" s="50"/>
      <c r="D6" s="35"/>
      <c r="E6" s="8">
        <v>7</v>
      </c>
      <c r="F6" s="50" t="s">
        <v>11</v>
      </c>
      <c r="G6" s="50"/>
      <c r="H6" s="31"/>
      <c r="I6" s="2">
        <v>7</v>
      </c>
      <c r="J6" s="10" t="b">
        <v>0</v>
      </c>
      <c r="K6" s="10">
        <f aca="true" t="shared" si="0" ref="K6:K14">IF(J6,E6,0)</f>
        <v>0</v>
      </c>
      <c r="L6" s="10" t="b">
        <v>0</v>
      </c>
      <c r="M6" s="10">
        <f>IF(L6,I6,0)</f>
        <v>0</v>
      </c>
    </row>
    <row r="7" spans="2:13" ht="15.75" customHeight="1">
      <c r="B7" s="42" t="s">
        <v>4</v>
      </c>
      <c r="C7" s="43"/>
      <c r="D7" s="36"/>
      <c r="E7" s="2">
        <v>8</v>
      </c>
      <c r="F7" s="94" t="s">
        <v>46</v>
      </c>
      <c r="G7" s="94"/>
      <c r="H7" s="32"/>
      <c r="I7" s="2">
        <v>7</v>
      </c>
      <c r="J7" s="10" t="b">
        <v>0</v>
      </c>
      <c r="K7" s="10">
        <f t="shared" si="0"/>
        <v>0</v>
      </c>
      <c r="L7" s="10" t="b">
        <v>0</v>
      </c>
      <c r="M7" s="10">
        <f aca="true" t="shared" si="1" ref="M7:M15">IF(L7,I7,0)</f>
        <v>0</v>
      </c>
    </row>
    <row r="8" spans="2:13" ht="15.75" customHeight="1">
      <c r="B8" s="42" t="s">
        <v>36</v>
      </c>
      <c r="C8" s="43"/>
      <c r="D8" s="36"/>
      <c r="E8" s="2">
        <v>7</v>
      </c>
      <c r="F8" s="43" t="s">
        <v>45</v>
      </c>
      <c r="G8" s="43"/>
      <c r="H8" s="32"/>
      <c r="I8" s="2">
        <v>7</v>
      </c>
      <c r="J8" s="10" t="b">
        <v>0</v>
      </c>
      <c r="K8" s="10">
        <f t="shared" si="0"/>
        <v>0</v>
      </c>
      <c r="L8" s="10" t="b">
        <v>0</v>
      </c>
      <c r="M8" s="10">
        <f t="shared" si="1"/>
        <v>0</v>
      </c>
    </row>
    <row r="9" spans="2:13" ht="15.75" customHeight="1">
      <c r="B9" s="42" t="s">
        <v>37</v>
      </c>
      <c r="C9" s="43"/>
      <c r="D9" s="36"/>
      <c r="E9" s="2">
        <v>7</v>
      </c>
      <c r="F9" s="43" t="s">
        <v>9</v>
      </c>
      <c r="G9" s="43"/>
      <c r="H9" s="32"/>
      <c r="I9" s="2">
        <v>8</v>
      </c>
      <c r="J9" s="10" t="b">
        <v>0</v>
      </c>
      <c r="K9" s="10">
        <f t="shared" si="0"/>
        <v>0</v>
      </c>
      <c r="L9" s="10" t="b">
        <v>0</v>
      </c>
      <c r="M9" s="10">
        <f t="shared" si="1"/>
        <v>0</v>
      </c>
    </row>
    <row r="10" spans="2:13" ht="15.75" customHeight="1">
      <c r="B10" s="42" t="s">
        <v>10</v>
      </c>
      <c r="C10" s="43"/>
      <c r="D10" s="36"/>
      <c r="E10" s="2">
        <v>8</v>
      </c>
      <c r="F10" s="43" t="s">
        <v>33</v>
      </c>
      <c r="G10" s="43"/>
      <c r="H10" s="32"/>
      <c r="I10" s="2">
        <v>7</v>
      </c>
      <c r="J10" s="10" t="b">
        <v>0</v>
      </c>
      <c r="K10" s="10">
        <f t="shared" si="0"/>
        <v>0</v>
      </c>
      <c r="L10" s="10" t="b">
        <v>0</v>
      </c>
      <c r="M10" s="10">
        <f t="shared" si="1"/>
        <v>0</v>
      </c>
    </row>
    <row r="11" spans="2:13" ht="15.75" customHeight="1">
      <c r="B11" s="42" t="s">
        <v>12</v>
      </c>
      <c r="C11" s="43"/>
      <c r="D11" s="36"/>
      <c r="E11" s="2">
        <v>8</v>
      </c>
      <c r="F11" s="43" t="s">
        <v>54</v>
      </c>
      <c r="G11" s="43"/>
      <c r="H11" s="32"/>
      <c r="I11" s="2">
        <v>7</v>
      </c>
      <c r="J11" s="10" t="b">
        <v>0</v>
      </c>
      <c r="K11" s="10">
        <f t="shared" si="0"/>
        <v>0</v>
      </c>
      <c r="L11" s="10" t="b">
        <v>0</v>
      </c>
      <c r="M11" s="10">
        <f t="shared" si="1"/>
        <v>0</v>
      </c>
    </row>
    <row r="12" spans="2:13" ht="15.75" customHeight="1">
      <c r="B12" s="42" t="s">
        <v>24</v>
      </c>
      <c r="C12" s="43"/>
      <c r="D12" s="36"/>
      <c r="E12" s="2">
        <v>7</v>
      </c>
      <c r="F12" s="43" t="s">
        <v>25</v>
      </c>
      <c r="G12" s="43"/>
      <c r="H12" s="32"/>
      <c r="I12" s="2">
        <v>7</v>
      </c>
      <c r="J12" s="10" t="b">
        <v>0</v>
      </c>
      <c r="K12" s="10">
        <f t="shared" si="0"/>
        <v>0</v>
      </c>
      <c r="L12" s="10" t="b">
        <v>0</v>
      </c>
      <c r="M12" s="10">
        <f t="shared" si="1"/>
        <v>0</v>
      </c>
    </row>
    <row r="13" spans="2:13" ht="15.75" customHeight="1">
      <c r="B13" s="42" t="s">
        <v>25</v>
      </c>
      <c r="C13" s="43"/>
      <c r="D13" s="36"/>
      <c r="E13" s="2">
        <v>7</v>
      </c>
      <c r="F13" s="43" t="s">
        <v>30</v>
      </c>
      <c r="G13" s="43"/>
      <c r="H13" s="32"/>
      <c r="I13" s="2">
        <v>7</v>
      </c>
      <c r="J13" s="10" t="b">
        <v>0</v>
      </c>
      <c r="K13" s="10">
        <f t="shared" si="0"/>
        <v>0</v>
      </c>
      <c r="L13" s="10" t="b">
        <v>0</v>
      </c>
      <c r="M13" s="10">
        <f t="shared" si="1"/>
        <v>0</v>
      </c>
    </row>
    <row r="14" spans="2:13" ht="15.75" customHeight="1">
      <c r="B14" s="42" t="s">
        <v>13</v>
      </c>
      <c r="C14" s="43"/>
      <c r="D14" s="36"/>
      <c r="E14" s="2">
        <v>1</v>
      </c>
      <c r="F14" s="43" t="s">
        <v>14</v>
      </c>
      <c r="G14" s="43"/>
      <c r="H14" s="32"/>
      <c r="I14" s="2">
        <v>1.5</v>
      </c>
      <c r="J14" s="10" t="b">
        <v>0</v>
      </c>
      <c r="K14" s="10">
        <f t="shared" si="0"/>
        <v>0</v>
      </c>
      <c r="L14" s="10" t="b">
        <v>0</v>
      </c>
      <c r="M14" s="10">
        <f t="shared" si="1"/>
        <v>0</v>
      </c>
    </row>
    <row r="15" spans="2:13" ht="15.75" customHeight="1" thickBot="1">
      <c r="B15" s="47"/>
      <c r="C15" s="75"/>
      <c r="D15" s="75"/>
      <c r="E15" s="12"/>
      <c r="F15" s="54" t="s">
        <v>15</v>
      </c>
      <c r="G15" s="54"/>
      <c r="H15" s="33"/>
      <c r="I15" s="2">
        <v>1.5</v>
      </c>
      <c r="J15" s="10"/>
      <c r="K15" s="10">
        <f>SUM(K6:K14)</f>
        <v>0</v>
      </c>
      <c r="L15" s="10" t="b">
        <v>0</v>
      </c>
      <c r="M15" s="10">
        <f t="shared" si="1"/>
        <v>0</v>
      </c>
    </row>
    <row r="16" spans="2:13" ht="15.75" customHeight="1" thickBot="1">
      <c r="B16" s="61" t="s">
        <v>26</v>
      </c>
      <c r="C16" s="62"/>
      <c r="D16" s="65"/>
      <c r="E16" s="11">
        <f>SUM(K6:K14)</f>
        <v>0</v>
      </c>
      <c r="F16" s="44" t="s">
        <v>31</v>
      </c>
      <c r="G16" s="45"/>
      <c r="H16" s="46"/>
      <c r="I16" s="7">
        <f>SUM(M6:M15)</f>
        <v>0</v>
      </c>
      <c r="J16" s="10"/>
      <c r="K16" s="17" t="s">
        <v>51</v>
      </c>
      <c r="L16" s="10"/>
      <c r="M16" s="10">
        <f>SUM(M6:M15)</f>
        <v>0</v>
      </c>
    </row>
    <row r="17" spans="2:11" ht="15.75" customHeight="1" thickBot="1">
      <c r="B17" s="61" t="s">
        <v>27</v>
      </c>
      <c r="C17" s="62"/>
      <c r="D17" s="63">
        <f>E16*$K$5</f>
        <v>0</v>
      </c>
      <c r="E17" s="64"/>
      <c r="F17" s="47" t="s">
        <v>32</v>
      </c>
      <c r="G17" s="48"/>
      <c r="H17" s="63">
        <f>I16*$M$5</f>
        <v>0</v>
      </c>
      <c r="I17" s="64"/>
      <c r="K17" s="21">
        <f>E16+I16</f>
        <v>0</v>
      </c>
    </row>
    <row r="18" spans="2:9" ht="15" customHeight="1" thickBot="1">
      <c r="B18" s="39" t="s">
        <v>16</v>
      </c>
      <c r="C18" s="40"/>
      <c r="D18" s="40"/>
      <c r="E18" s="40"/>
      <c r="F18" s="14" t="s">
        <v>16</v>
      </c>
      <c r="G18" s="40" t="s">
        <v>21</v>
      </c>
      <c r="H18" s="40"/>
      <c r="I18" s="41"/>
    </row>
    <row r="19" spans="2:14" ht="15" customHeight="1" thickBot="1">
      <c r="B19" s="89" t="s">
        <v>38</v>
      </c>
      <c r="C19" s="84"/>
      <c r="D19" s="84"/>
      <c r="E19" s="84"/>
      <c r="F19" s="13" t="s">
        <v>48</v>
      </c>
      <c r="G19" s="95" t="s">
        <v>44</v>
      </c>
      <c r="H19" s="95"/>
      <c r="I19" s="96"/>
      <c r="K19" s="20" t="s">
        <v>52</v>
      </c>
      <c r="L19" s="22"/>
      <c r="M19" s="24" t="s">
        <v>53</v>
      </c>
      <c r="N19" s="25">
        <f>ROUND($K$20*0.3,0)</f>
        <v>0</v>
      </c>
    </row>
    <row r="20" spans="2:14" ht="15" customHeight="1" thickBot="1">
      <c r="B20" s="89" t="s">
        <v>18</v>
      </c>
      <c r="C20" s="84"/>
      <c r="D20" s="84"/>
      <c r="E20" s="84"/>
      <c r="F20" s="15" t="s">
        <v>42</v>
      </c>
      <c r="G20" s="90" t="s">
        <v>63</v>
      </c>
      <c r="H20" s="90"/>
      <c r="I20" s="91"/>
      <c r="K20" s="26">
        <f>ROUND(D17+H17,0)</f>
        <v>0</v>
      </c>
      <c r="L20" s="23"/>
      <c r="M20" s="28" t="s">
        <v>66</v>
      </c>
      <c r="N20" s="25">
        <f>ROUND($K$20*0.1,0)</f>
        <v>0</v>
      </c>
    </row>
    <row r="21" spans="2:14" ht="15" customHeight="1" thickBot="1">
      <c r="B21" s="85" t="s">
        <v>39</v>
      </c>
      <c r="C21" s="86"/>
      <c r="D21" s="86"/>
      <c r="E21" s="86"/>
      <c r="F21" s="27" t="s">
        <v>20</v>
      </c>
      <c r="G21" s="92"/>
      <c r="H21" s="92"/>
      <c r="I21" s="93"/>
      <c r="M21" s="29" t="str">
        <f>"последња, 8. рата"</f>
        <v>последња, 8. рата</v>
      </c>
      <c r="N21" s="25">
        <f>K20-N19-6*N20</f>
        <v>0</v>
      </c>
    </row>
    <row r="22" ht="15.75" thickBot="1"/>
    <row r="23" spans="2:9" ht="21.75" thickBot="1">
      <c r="B23" s="58" t="s">
        <v>61</v>
      </c>
      <c r="C23" s="59"/>
      <c r="D23" s="59"/>
      <c r="E23" s="59"/>
      <c r="F23" s="59"/>
      <c r="G23" s="59"/>
      <c r="H23" s="59"/>
      <c r="I23" s="60"/>
    </row>
  </sheetData>
  <sheetProtection/>
  <mergeCells count="43">
    <mergeCell ref="B20:E20"/>
    <mergeCell ref="B15:D15"/>
    <mergeCell ref="B17:C17"/>
    <mergeCell ref="D17:E17"/>
    <mergeCell ref="F17:G17"/>
    <mergeCell ref="H17:I17"/>
    <mergeCell ref="F15:G15"/>
    <mergeCell ref="B16:D16"/>
    <mergeCell ref="G20:I21"/>
    <mergeCell ref="F16:H16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</mergeCells>
  <conditionalFormatting sqref="K17">
    <cfRule type="cellIs" priority="1" dxfId="29" operator="lessThan" stopIfTrue="1">
      <formula>37</formula>
    </cfRule>
    <cfRule type="cellIs" priority="2" dxfId="3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00390625" style="0" customWidth="1"/>
    <col min="6" max="6" width="22.421875" style="0" customWidth="1"/>
    <col min="7" max="7" width="10.8515625" style="0" customWidth="1"/>
    <col min="8" max="8" width="5.7109375" style="0" customWidth="1"/>
    <col min="9" max="9" width="7.421875" style="0" customWidth="1"/>
    <col min="10" max="10" width="1.421875" style="0" customWidth="1"/>
    <col min="11" max="11" width="19.140625" style="0" customWidth="1"/>
    <col min="12" max="12" width="8.851562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76" t="s">
        <v>60</v>
      </c>
      <c r="C2" s="77"/>
      <c r="D2" s="77"/>
      <c r="E2" s="77"/>
      <c r="F2" s="77"/>
      <c r="G2" s="77"/>
      <c r="H2" s="77"/>
      <c r="I2" s="78"/>
    </row>
    <row r="3" ht="15.75" thickBot="1"/>
    <row r="4" spans="2:14" ht="15.75" thickBot="1">
      <c r="B4" s="79" t="s">
        <v>0</v>
      </c>
      <c r="C4" s="80"/>
      <c r="D4" s="80"/>
      <c r="E4" s="81"/>
      <c r="F4" s="79" t="s">
        <v>2</v>
      </c>
      <c r="G4" s="80"/>
      <c r="H4" s="80"/>
      <c r="I4" s="81"/>
      <c r="K4" s="51" t="s">
        <v>64</v>
      </c>
      <c r="L4" s="51"/>
      <c r="M4" s="51" t="s">
        <v>65</v>
      </c>
      <c r="N4" s="51"/>
    </row>
    <row r="5" spans="2:14" ht="16.5" thickBot="1">
      <c r="B5" s="37" t="s">
        <v>23</v>
      </c>
      <c r="C5" s="38"/>
      <c r="D5" s="34"/>
      <c r="E5" s="1" t="s">
        <v>1</v>
      </c>
      <c r="F5" s="37" t="s">
        <v>23</v>
      </c>
      <c r="G5" s="38"/>
      <c r="H5" s="30"/>
      <c r="I5" s="1" t="s">
        <v>1</v>
      </c>
      <c r="K5" s="56">
        <v>1280</v>
      </c>
      <c r="L5" s="57"/>
      <c r="M5" s="52">
        <v>1600</v>
      </c>
      <c r="N5" s="53"/>
    </row>
    <row r="6" spans="2:13" ht="15.75" customHeight="1">
      <c r="B6" s="49" t="s">
        <v>35</v>
      </c>
      <c r="C6" s="50"/>
      <c r="D6" s="35"/>
      <c r="E6" s="8">
        <v>7</v>
      </c>
      <c r="F6" s="50" t="s">
        <v>11</v>
      </c>
      <c r="G6" s="50"/>
      <c r="H6" s="31"/>
      <c r="I6" s="2">
        <v>7</v>
      </c>
      <c r="J6" s="10" t="b">
        <v>0</v>
      </c>
      <c r="K6" s="10">
        <f aca="true" t="shared" si="0" ref="K6:K14">IF(J6,E6,0)</f>
        <v>0</v>
      </c>
      <c r="L6" s="10" t="b">
        <v>0</v>
      </c>
      <c r="M6" s="10">
        <f>IF(L6,I6,0)</f>
        <v>0</v>
      </c>
    </row>
    <row r="7" spans="2:13" ht="15.75" customHeight="1">
      <c r="B7" s="42" t="s">
        <v>4</v>
      </c>
      <c r="C7" s="43"/>
      <c r="D7" s="36"/>
      <c r="E7" s="2">
        <v>8</v>
      </c>
      <c r="F7" s="43" t="s">
        <v>50</v>
      </c>
      <c r="G7" s="43"/>
      <c r="H7" s="32"/>
      <c r="I7" s="2">
        <v>7</v>
      </c>
      <c r="J7" s="10" t="b">
        <v>0</v>
      </c>
      <c r="K7" s="10">
        <f t="shared" si="0"/>
        <v>0</v>
      </c>
      <c r="L7" s="10" t="b">
        <v>0</v>
      </c>
      <c r="M7" s="10">
        <f aca="true" t="shared" si="1" ref="M7:M15">IF(L7,I7,0)</f>
        <v>0</v>
      </c>
    </row>
    <row r="8" spans="2:13" ht="15.75" customHeight="1">
      <c r="B8" s="42" t="s">
        <v>36</v>
      </c>
      <c r="C8" s="43"/>
      <c r="D8" s="36"/>
      <c r="E8" s="2">
        <v>7</v>
      </c>
      <c r="F8" s="43" t="s">
        <v>45</v>
      </c>
      <c r="G8" s="43"/>
      <c r="H8" s="32"/>
      <c r="I8" s="2">
        <v>7</v>
      </c>
      <c r="J8" s="10" t="b">
        <v>0</v>
      </c>
      <c r="K8" s="10">
        <f t="shared" si="0"/>
        <v>0</v>
      </c>
      <c r="L8" s="10" t="b">
        <v>0</v>
      </c>
      <c r="M8" s="10">
        <f t="shared" si="1"/>
        <v>0</v>
      </c>
    </row>
    <row r="9" spans="2:13" ht="15.75" customHeight="1">
      <c r="B9" s="42" t="s">
        <v>37</v>
      </c>
      <c r="C9" s="43"/>
      <c r="D9" s="36"/>
      <c r="E9" s="2">
        <v>7</v>
      </c>
      <c r="F9" s="43" t="s">
        <v>9</v>
      </c>
      <c r="G9" s="43"/>
      <c r="H9" s="32"/>
      <c r="I9" s="2">
        <v>8</v>
      </c>
      <c r="J9" s="10" t="b">
        <v>0</v>
      </c>
      <c r="K9" s="10">
        <f t="shared" si="0"/>
        <v>0</v>
      </c>
      <c r="L9" s="10" t="b">
        <v>0</v>
      </c>
      <c r="M9" s="10">
        <f t="shared" si="1"/>
        <v>0</v>
      </c>
    </row>
    <row r="10" spans="2:13" ht="15.75" customHeight="1">
      <c r="B10" s="42" t="s">
        <v>10</v>
      </c>
      <c r="C10" s="43"/>
      <c r="D10" s="36"/>
      <c r="E10" s="2">
        <v>8</v>
      </c>
      <c r="F10" s="43" t="s">
        <v>47</v>
      </c>
      <c r="G10" s="43"/>
      <c r="H10" s="32"/>
      <c r="I10" s="2">
        <v>7</v>
      </c>
      <c r="J10" s="10" t="b">
        <v>0</v>
      </c>
      <c r="K10" s="10">
        <f t="shared" si="0"/>
        <v>0</v>
      </c>
      <c r="L10" s="10" t="b">
        <v>0</v>
      </c>
      <c r="M10" s="10">
        <f t="shared" si="1"/>
        <v>0</v>
      </c>
    </row>
    <row r="11" spans="2:13" ht="15.75" customHeight="1">
      <c r="B11" s="42" t="s">
        <v>12</v>
      </c>
      <c r="C11" s="43"/>
      <c r="D11" s="36"/>
      <c r="E11" s="2">
        <v>8</v>
      </c>
      <c r="F11" s="43" t="s">
        <v>54</v>
      </c>
      <c r="G11" s="43"/>
      <c r="H11" s="32"/>
      <c r="I11" s="2">
        <v>7</v>
      </c>
      <c r="J11" s="10" t="b">
        <v>0</v>
      </c>
      <c r="K11" s="10">
        <f t="shared" si="0"/>
        <v>0</v>
      </c>
      <c r="L11" s="10" t="b">
        <v>0</v>
      </c>
      <c r="M11" s="10">
        <f t="shared" si="1"/>
        <v>0</v>
      </c>
    </row>
    <row r="12" spans="2:13" ht="15.75" customHeight="1">
      <c r="B12" s="42" t="s">
        <v>24</v>
      </c>
      <c r="C12" s="43"/>
      <c r="D12" s="36"/>
      <c r="E12" s="2">
        <v>7</v>
      </c>
      <c r="F12" s="43" t="s">
        <v>25</v>
      </c>
      <c r="G12" s="43"/>
      <c r="H12" s="32"/>
      <c r="I12" s="2">
        <v>7</v>
      </c>
      <c r="J12" s="10" t="b">
        <v>0</v>
      </c>
      <c r="K12" s="10">
        <f t="shared" si="0"/>
        <v>0</v>
      </c>
      <c r="L12" s="10" t="b">
        <v>0</v>
      </c>
      <c r="M12" s="10">
        <f t="shared" si="1"/>
        <v>0</v>
      </c>
    </row>
    <row r="13" spans="2:13" ht="15.75" customHeight="1">
      <c r="B13" s="42" t="s">
        <v>25</v>
      </c>
      <c r="C13" s="43"/>
      <c r="D13" s="36"/>
      <c r="E13" s="2">
        <v>7</v>
      </c>
      <c r="F13" s="43" t="s">
        <v>30</v>
      </c>
      <c r="G13" s="43"/>
      <c r="H13" s="32"/>
      <c r="I13" s="2">
        <v>7</v>
      </c>
      <c r="J13" s="10" t="b">
        <v>0</v>
      </c>
      <c r="K13" s="10">
        <f t="shared" si="0"/>
        <v>0</v>
      </c>
      <c r="L13" s="10" t="b">
        <v>0</v>
      </c>
      <c r="M13" s="10">
        <f t="shared" si="1"/>
        <v>0</v>
      </c>
    </row>
    <row r="14" spans="2:13" ht="15.75" customHeight="1">
      <c r="B14" s="42" t="s">
        <v>13</v>
      </c>
      <c r="C14" s="43"/>
      <c r="D14" s="36"/>
      <c r="E14" s="2">
        <v>1</v>
      </c>
      <c r="F14" s="43" t="s">
        <v>14</v>
      </c>
      <c r="G14" s="43"/>
      <c r="H14" s="32"/>
      <c r="I14" s="2">
        <v>1.5</v>
      </c>
      <c r="J14" s="10" t="b">
        <v>0</v>
      </c>
      <c r="K14" s="10">
        <f t="shared" si="0"/>
        <v>0</v>
      </c>
      <c r="L14" s="10" t="b">
        <v>0</v>
      </c>
      <c r="M14" s="10">
        <f t="shared" si="1"/>
        <v>0</v>
      </c>
    </row>
    <row r="15" spans="2:13" ht="15.75" customHeight="1" thickBot="1">
      <c r="B15" s="47"/>
      <c r="C15" s="75"/>
      <c r="D15" s="75"/>
      <c r="E15" s="12"/>
      <c r="F15" s="54" t="s">
        <v>15</v>
      </c>
      <c r="G15" s="54"/>
      <c r="H15" s="33"/>
      <c r="I15" s="2">
        <v>1.5</v>
      </c>
      <c r="J15" s="10"/>
      <c r="K15" s="10">
        <f>SUM(K6:K14)</f>
        <v>0</v>
      </c>
      <c r="L15" s="10" t="b">
        <v>0</v>
      </c>
      <c r="M15" s="10">
        <f t="shared" si="1"/>
        <v>0</v>
      </c>
    </row>
    <row r="16" spans="2:13" ht="15.75" customHeight="1" thickBot="1">
      <c r="B16" s="61" t="s">
        <v>26</v>
      </c>
      <c r="C16" s="62"/>
      <c r="D16" s="65"/>
      <c r="E16" s="11">
        <f>SUM(K6:K14)</f>
        <v>0</v>
      </c>
      <c r="F16" s="44" t="s">
        <v>31</v>
      </c>
      <c r="G16" s="45"/>
      <c r="H16" s="46"/>
      <c r="I16" s="7">
        <f>SUM(M6:M15)</f>
        <v>0</v>
      </c>
      <c r="J16" s="10"/>
      <c r="K16" s="17" t="s">
        <v>51</v>
      </c>
      <c r="L16" s="10"/>
      <c r="M16" s="10">
        <f>SUM(M6:M15)</f>
        <v>0</v>
      </c>
    </row>
    <row r="17" spans="2:11" ht="15.75" customHeight="1" thickBot="1">
      <c r="B17" s="61" t="s">
        <v>27</v>
      </c>
      <c r="C17" s="62"/>
      <c r="D17" s="63">
        <f>E16*$K$5</f>
        <v>0</v>
      </c>
      <c r="E17" s="64"/>
      <c r="F17" s="47" t="s">
        <v>32</v>
      </c>
      <c r="G17" s="48"/>
      <c r="H17" s="63">
        <f>I16*$M$5</f>
        <v>0</v>
      </c>
      <c r="I17" s="64"/>
      <c r="K17" s="21">
        <f>E16+I16</f>
        <v>0</v>
      </c>
    </row>
    <row r="18" spans="2:9" ht="15" customHeight="1" thickBot="1">
      <c r="B18" s="39" t="s">
        <v>16</v>
      </c>
      <c r="C18" s="40"/>
      <c r="D18" s="40"/>
      <c r="E18" s="40"/>
      <c r="F18" s="14" t="s">
        <v>16</v>
      </c>
      <c r="G18" s="40" t="s">
        <v>21</v>
      </c>
      <c r="H18" s="40"/>
      <c r="I18" s="41"/>
    </row>
    <row r="19" spans="2:14" ht="15" customHeight="1" thickBot="1">
      <c r="B19" s="89" t="s">
        <v>38</v>
      </c>
      <c r="C19" s="84"/>
      <c r="D19" s="84"/>
      <c r="E19" s="84"/>
      <c r="F19" s="13" t="s">
        <v>28</v>
      </c>
      <c r="G19" s="84" t="s">
        <v>49</v>
      </c>
      <c r="H19" s="84"/>
      <c r="I19" s="71"/>
      <c r="K19" s="20" t="s">
        <v>52</v>
      </c>
      <c r="L19" s="22"/>
      <c r="M19" s="24" t="s">
        <v>53</v>
      </c>
      <c r="N19" s="25">
        <f>ROUND($K$20*0.3,0)</f>
        <v>0</v>
      </c>
    </row>
    <row r="20" spans="2:14" ht="15" customHeight="1" thickBot="1">
      <c r="B20" s="89" t="s">
        <v>18</v>
      </c>
      <c r="C20" s="84"/>
      <c r="D20" s="84"/>
      <c r="E20" s="84"/>
      <c r="F20" s="15" t="s">
        <v>42</v>
      </c>
      <c r="G20" s="90" t="s">
        <v>63</v>
      </c>
      <c r="H20" s="90"/>
      <c r="I20" s="91"/>
      <c r="K20" s="26">
        <f>ROUND(D17+H17,0)</f>
        <v>0</v>
      </c>
      <c r="L20" s="23"/>
      <c r="M20" s="28" t="s">
        <v>66</v>
      </c>
      <c r="N20" s="25">
        <f>ROUND($K$20*0.1,0)</f>
        <v>0</v>
      </c>
    </row>
    <row r="21" spans="2:14" ht="15.75" thickBot="1">
      <c r="B21" s="85" t="s">
        <v>39</v>
      </c>
      <c r="C21" s="86"/>
      <c r="D21" s="86"/>
      <c r="E21" s="86"/>
      <c r="F21" s="16"/>
      <c r="G21" s="92"/>
      <c r="H21" s="92"/>
      <c r="I21" s="93"/>
      <c r="M21" s="29" t="str">
        <f>"последња, 8. рата"</f>
        <v>последња, 8. рата</v>
      </c>
      <c r="N21" s="25">
        <f>K20-N19-6*N20</f>
        <v>0</v>
      </c>
    </row>
    <row r="22" ht="15.75" thickBot="1"/>
    <row r="23" spans="2:9" ht="21.75" thickBot="1">
      <c r="B23" s="58" t="s">
        <v>61</v>
      </c>
      <c r="C23" s="59"/>
      <c r="D23" s="59"/>
      <c r="E23" s="59"/>
      <c r="F23" s="59"/>
      <c r="G23" s="59"/>
      <c r="H23" s="59"/>
      <c r="I23" s="60"/>
    </row>
  </sheetData>
  <sheetProtection/>
  <mergeCells count="43">
    <mergeCell ref="B20:E20"/>
    <mergeCell ref="B15:D15"/>
    <mergeCell ref="B17:C17"/>
    <mergeCell ref="D17:E17"/>
    <mergeCell ref="F17:G17"/>
    <mergeCell ref="H17:I17"/>
    <mergeCell ref="F15:G15"/>
    <mergeCell ref="B16:D16"/>
    <mergeCell ref="G20:I21"/>
    <mergeCell ref="F16:H16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</mergeCells>
  <conditionalFormatting sqref="K17">
    <cfRule type="cellIs" priority="1" dxfId="29" operator="lessThan" stopIfTrue="1">
      <formula>37</formula>
    </cfRule>
    <cfRule type="cellIs" priority="2" dxfId="3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2023-09-07T08:31:19Z</dcterms:modified>
  <cp:category/>
  <cp:version/>
  <cp:contentType/>
  <cp:contentStatus/>
</cp:coreProperties>
</file>