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0" activeTab="0"/>
  </bookViews>
  <sheets>
    <sheet name="Општа економија" sheetId="1" r:id="rId1"/>
    <sheet name="Финансије, берзе и банкарство" sheetId="2" r:id="rId2"/>
    <sheet name="Рачуноводство и пословне финан." sheetId="3" r:id="rId3"/>
    <sheet name="Менаџмент" sheetId="4" r:id="rId4"/>
    <sheet name="Маркетинг" sheetId="5" r:id="rId5"/>
    <sheet name="Туризам и хотелијерство" sheetId="6" r:id="rId6"/>
  </sheets>
  <definedNames/>
  <calcPr fullCalcOnLoad="1"/>
</workbook>
</file>

<file path=xl/sharedStrings.xml><?xml version="1.0" encoding="utf-8"?>
<sst xmlns="http://schemas.openxmlformats.org/spreadsheetml/2006/main" count="278" uniqueCount="66">
  <si>
    <t>I година</t>
  </si>
  <si>
    <t>ЕСПБ</t>
  </si>
  <si>
    <t>II година</t>
  </si>
  <si>
    <t>Основи економије</t>
  </si>
  <si>
    <t>Математика у економији</t>
  </si>
  <si>
    <t>Економске доктрине</t>
  </si>
  <si>
    <t>Национална економија</t>
  </si>
  <si>
    <t>Међународни ек. односи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</si>
  <si>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</si>
  <si>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</si>
  <si>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</si>
  <si>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</si>
  <si>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</si>
  <si>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</si>
  <si>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</si>
  <si>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Семинарски рад 3</t>
  </si>
  <si>
    <t>Изборни предмет 1:</t>
  </si>
  <si>
    <t>- Економика предузећа</t>
  </si>
  <si>
    <t>- Информационе технологије</t>
  </si>
  <si>
    <t>- Увод у менаџмент</t>
  </si>
  <si>
    <t>- Управљачко рачуновод.</t>
  </si>
  <si>
    <t>Изборни предмет 2:</t>
  </si>
  <si>
    <t>- Маркетинг</t>
  </si>
  <si>
    <t>предмет</t>
  </si>
  <si>
    <t>Страни језик 1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</si>
  <si>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</si>
  <si>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</si>
  <si>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</si>
  <si>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</si>
  <si>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</si>
  <si>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</si>
  <si>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</si>
  <si>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</si>
  <si>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</si>
  <si>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</si>
  <si>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Основи макроекономије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</si>
  <si>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</si>
  <si>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</si>
  <si>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</si>
  <si>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</si>
  <si>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</si>
  <si>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</si>
  <si>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</si>
  <si>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</si>
  <si>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- Међународни екон. односи</t>
  </si>
  <si>
    <t>Маркетинг</t>
  </si>
  <si>
    <t>Операциона истраживања</t>
  </si>
  <si>
    <t>Међународни економски односи</t>
  </si>
  <si>
    <t xml:space="preserve"> - Базе података</t>
  </si>
  <si>
    <t>- Операциона истраживања</t>
  </si>
  <si>
    <t>Управљачко рачуноводтво</t>
  </si>
  <si>
    <t>УКУПНО ЕСПБ</t>
  </si>
  <si>
    <t>УКУПНА ШКОЛАРИНА</t>
  </si>
  <si>
    <t>Страни језик 2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</si>
  <si>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ОПШТА ЕКОНОМИЈА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</si>
  <si>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ФИНАНСИЈЕ, БЕРЗЕ И БАНКАРСТВО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</si>
  <si>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РАЧУНОВОДСТВО И ПОСЛОВНЕ ФИНАНСИЈЕ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</si>
  <si>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МЕНАЏМЕНТ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</si>
  <si>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МАРКЕТИНГ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</si>
  <si>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ТУРИЗАМ И ХОТЕЛИЈЕРСТВО</t>
    </r>
  </si>
  <si>
    <t>број рата</t>
  </si>
  <si>
    <t>БУЏЕТ</t>
  </si>
  <si>
    <r>
      <t>Теорија и политика цена/</t>
    </r>
    <r>
      <rPr>
        <sz val="8"/>
        <color indexed="10"/>
        <rFont val="Calibri"/>
        <family val="2"/>
      </rPr>
      <t>Микроекономија</t>
    </r>
  </si>
  <si>
    <r>
      <t>- Теорија и политика цена/</t>
    </r>
    <r>
      <rPr>
        <sz val="10"/>
        <color indexed="10"/>
        <rFont val="Calibri"/>
        <family val="2"/>
      </rPr>
      <t>Микроекономија</t>
    </r>
  </si>
  <si>
    <t>вредност пренетог ЕСПБ бода</t>
  </si>
  <si>
    <t>вредност првоуписаног ЕСПБ бода</t>
  </si>
</sst>
</file>

<file path=xl/styles.xml><?xml version="1.0" encoding="utf-8"?>
<styleSheet xmlns="http://schemas.openxmlformats.org/spreadsheetml/2006/main">
  <numFmts count="4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_-* #,##0.00\ [$RSD-241A]_-;\-* #,##0.00\ [$RSD-241A]_-;_-* &quot;-&quot;??\ [$RSD-241A]_-;_-@_-"/>
    <numFmt numFmtId="175" formatCode="_-* #,##0.00\ [$RSD-241A]_-;\-* #,##0.00\ [$RSD-241A]_-;_-* &quot;-&quot;\ [$RSD-241A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[$€-1]"/>
    <numFmt numFmtId="181" formatCode="#,##0.00\ &quot;RSD&quot;"/>
    <numFmt numFmtId="182" formatCode="_-* #,##0.0\ [$RSD-241A]_-;\-* #,##0.0\ [$RSD-241A]_-;_-* &quot;-&quot;??\ [$RSD-241A]_-;_-@_-"/>
    <numFmt numFmtId="183" formatCode="_-* #,##0\ [$RSD-241A]_-;\-* #,##0\ [$RSD-241A]_-;_-* &quot;-&quot;??\ [$RSD-241A]_-;_-@_-"/>
    <numFmt numFmtId="184" formatCode="_-* #,##0.0\ [$RSD-241A]_-;\-* #,##0.0\ [$RSD-241A]_-;_-* &quot;-&quot;\ [$RSD-241A]_-;_-@_-"/>
    <numFmt numFmtId="185" formatCode="_-* #,##0\ [$RSD-241A]_-;\-* #,##0\ [$RSD-241A]_-;_-* &quot;-&quot;\ [$RSD-241A]_-;_-@_-"/>
    <numFmt numFmtId="186" formatCode="#,##0.0\ &quot;RSD&quot;"/>
    <numFmt numFmtId="187" formatCode="#,##0\ &quot;RSD&quot;"/>
    <numFmt numFmtId="188" formatCode="[$-241A]dddd\,\ dd\.\ mmmm\ yyyy\."/>
    <numFmt numFmtId="189" formatCode="#,##0.000\ &quot;RSD&quot;"/>
    <numFmt numFmtId="190" formatCode="#,##0.0000\ &quot;RSD&quot;"/>
    <numFmt numFmtId="191" formatCode="#,##0.00000\ &quot;RSD&quot;"/>
    <numFmt numFmtId="192" formatCode="#,##0.000000\ &quot;RSD&quot;"/>
    <numFmt numFmtId="193" formatCode="#,##0.0000000\ &quot;RSD&quot;"/>
    <numFmt numFmtId="194" formatCode="#,##0.00000000\ &quot;RSD&quot;"/>
    <numFmt numFmtId="195" formatCode="#,##0.000000000\ &quot;RSD&quot;"/>
    <numFmt numFmtId="196" formatCode="#,##0.0000000000\ &quot;RSD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b/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27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49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0" xfId="0" applyFont="1" applyBorder="1" applyAlignment="1">
      <alignment horizontal="justify" vertical="center" wrapText="1"/>
    </xf>
    <xf numFmtId="0" fontId="47" fillId="27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vertical="center" wrapText="1"/>
    </xf>
    <xf numFmtId="0" fontId="31" fillId="0" borderId="0" xfId="0" applyFont="1" applyAlignment="1" applyProtection="1">
      <alignment/>
      <protection/>
    </xf>
    <xf numFmtId="0" fontId="47" fillId="27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49" fontId="50" fillId="0" borderId="16" xfId="0" applyNumberFormat="1" applyFont="1" applyBorder="1" applyAlignment="1">
      <alignment horizontal="left" vertical="center" wrapText="1"/>
    </xf>
    <xf numFmtId="49" fontId="50" fillId="0" borderId="14" xfId="0" applyNumberFormat="1" applyFont="1" applyBorder="1" applyAlignment="1">
      <alignment vertical="top" wrapText="1"/>
    </xf>
    <xf numFmtId="0" fontId="47" fillId="0" borderId="0" xfId="0" applyFont="1" applyAlignment="1">
      <alignment horizontal="center" vertical="center"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187" fontId="27" fillId="33" borderId="22" xfId="0" applyNumberFormat="1" applyFont="1" applyFill="1" applyBorder="1" applyAlignment="1">
      <alignment horizontal="center" vertical="center" shrinkToFit="1"/>
    </xf>
    <xf numFmtId="187" fontId="27" fillId="0" borderId="22" xfId="0" applyNumberFormat="1" applyFont="1" applyBorder="1" applyAlignment="1">
      <alignment horizontal="center" vertical="center" shrinkToFit="1"/>
    </xf>
    <xf numFmtId="1" fontId="27" fillId="33" borderId="22" xfId="0" applyNumberFormat="1" applyFont="1" applyFill="1" applyBorder="1" applyAlignment="1">
      <alignment horizontal="center" vertical="center" shrinkToFit="1"/>
    </xf>
    <xf numFmtId="0" fontId="27" fillId="34" borderId="22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51" fillId="0" borderId="14" xfId="0" applyFont="1" applyBorder="1" applyAlignment="1">
      <alignment vertical="center" wrapText="1"/>
    </xf>
    <xf numFmtId="174" fontId="26" fillId="0" borderId="0" xfId="0" applyNumberFormat="1" applyFont="1" applyAlignment="1">
      <alignment horizontal="right" vertical="center" indent="1"/>
    </xf>
    <xf numFmtId="181" fontId="26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187" fontId="47" fillId="33" borderId="22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52" fillId="27" borderId="23" xfId="0" applyFont="1" applyFill="1" applyBorder="1" applyAlignment="1">
      <alignment horizontal="center" vertical="center" wrapText="1"/>
    </xf>
    <xf numFmtId="0" fontId="52" fillId="27" borderId="10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47" fillId="0" borderId="15" xfId="0" applyFont="1" applyBorder="1" applyAlignment="1">
      <alignment horizontal="right" vertical="center" wrapText="1"/>
    </xf>
    <xf numFmtId="0" fontId="47" fillId="0" borderId="18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 wrapText="1"/>
    </xf>
    <xf numFmtId="0" fontId="47" fillId="0" borderId="14" xfId="0" applyFont="1" applyBorder="1" applyAlignment="1">
      <alignment horizontal="right" vertical="center" wrapText="1"/>
    </xf>
    <xf numFmtId="0" fontId="47" fillId="0" borderId="21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47" fillId="0" borderId="0" xfId="0" applyFont="1" applyAlignment="1">
      <alignment horizontal="center" vertical="center"/>
    </xf>
    <xf numFmtId="181" fontId="53" fillId="0" borderId="23" xfId="0" applyNumberFormat="1" applyFont="1" applyBorder="1" applyAlignment="1">
      <alignment horizontal="center" vertical="center"/>
    </xf>
    <xf numFmtId="181" fontId="53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 wrapText="1"/>
    </xf>
    <xf numFmtId="0" fontId="54" fillId="0" borderId="18" xfId="0" applyFont="1" applyBorder="1" applyAlignment="1">
      <alignment horizontal="right" vertical="center" wrapText="1"/>
    </xf>
    <xf numFmtId="181" fontId="47" fillId="9" borderId="23" xfId="0" applyNumberFormat="1" applyFont="1" applyFill="1" applyBorder="1" applyAlignment="1">
      <alignment horizontal="center" vertical="center"/>
    </xf>
    <xf numFmtId="181" fontId="47" fillId="9" borderId="11" xfId="0" applyNumberFormat="1" applyFont="1" applyFill="1" applyBorder="1" applyAlignment="1">
      <alignment horizontal="center" vertical="center"/>
    </xf>
    <xf numFmtId="0" fontId="55" fillId="35" borderId="23" xfId="0" applyFont="1" applyFill="1" applyBorder="1" applyAlignment="1">
      <alignment horizontal="center"/>
    </xf>
    <xf numFmtId="0" fontId="55" fillId="35" borderId="10" xfId="0" applyFont="1" applyFill="1" applyBorder="1" applyAlignment="1">
      <alignment horizontal="center"/>
    </xf>
    <xf numFmtId="0" fontId="55" fillId="35" borderId="11" xfId="0" applyFont="1" applyFill="1" applyBorder="1" applyAlignment="1">
      <alignment horizontal="center"/>
    </xf>
    <xf numFmtId="0" fontId="47" fillId="0" borderId="16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right" vertical="center" wrapText="1"/>
    </xf>
    <xf numFmtId="187" fontId="53" fillId="0" borderId="23" xfId="0" applyNumberFormat="1" applyFont="1" applyBorder="1" applyAlignment="1">
      <alignment horizontal="center" vertical="center" shrinkToFit="1"/>
    </xf>
    <xf numFmtId="187" fontId="53" fillId="0" borderId="11" xfId="0" applyNumberFormat="1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right" vertical="center" wrapText="1"/>
    </xf>
    <xf numFmtId="0" fontId="50" fillId="0" borderId="16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49" fontId="50" fillId="0" borderId="0" xfId="0" applyNumberFormat="1" applyFont="1" applyAlignment="1">
      <alignment vertical="center" wrapText="1"/>
    </xf>
    <xf numFmtId="49" fontId="50" fillId="0" borderId="13" xfId="0" applyNumberFormat="1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0" fontId="47" fillId="0" borderId="12" xfId="0" applyFont="1" applyBorder="1" applyAlignment="1">
      <alignment horizontal="right" vertical="center" wrapText="1"/>
    </xf>
    <xf numFmtId="0" fontId="0" fillId="35" borderId="2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0" fillId="0" borderId="1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49" fontId="50" fillId="0" borderId="0" xfId="0" applyNumberFormat="1" applyFont="1" applyBorder="1" applyAlignment="1">
      <alignment vertical="center" wrapText="1"/>
    </xf>
    <xf numFmtId="49" fontId="50" fillId="0" borderId="14" xfId="0" applyNumberFormat="1" applyFont="1" applyBorder="1" applyAlignment="1">
      <alignment vertical="center" wrapText="1"/>
    </xf>
    <xf numFmtId="49" fontId="50" fillId="0" borderId="12" xfId="0" applyNumberFormat="1" applyFont="1" applyBorder="1" applyAlignment="1">
      <alignment vertical="center" wrapText="1"/>
    </xf>
    <xf numFmtId="49" fontId="0" fillId="0" borderId="12" xfId="0" applyNumberFormat="1" applyBorder="1" applyAlignment="1">
      <alignment vertical="top" wrapText="1"/>
    </xf>
    <xf numFmtId="49" fontId="0" fillId="0" borderId="21" xfId="0" applyNumberFormat="1" applyBorder="1" applyAlignment="1">
      <alignment vertical="top" wrapText="1"/>
    </xf>
    <xf numFmtId="49" fontId="50" fillId="0" borderId="16" xfId="0" applyNumberFormat="1" applyFont="1" applyBorder="1" applyAlignment="1">
      <alignment vertical="center" wrapText="1"/>
    </xf>
    <xf numFmtId="49" fontId="50" fillId="0" borderId="0" xfId="0" applyNumberFormat="1" applyFont="1" applyBorder="1" applyAlignment="1">
      <alignment horizontal="left" vertical="center" wrapText="1"/>
    </xf>
    <xf numFmtId="49" fontId="50" fillId="0" borderId="13" xfId="0" applyNumberFormat="1" applyFont="1" applyBorder="1" applyAlignment="1">
      <alignment horizontal="left" vertical="center" wrapText="1"/>
    </xf>
    <xf numFmtId="49" fontId="50" fillId="0" borderId="12" xfId="0" applyNumberFormat="1" applyFont="1" applyBorder="1" applyAlignment="1">
      <alignment horizontal="left" vertical="center" wrapText="1"/>
    </xf>
    <xf numFmtId="49" fontId="50" fillId="0" borderId="21" xfId="0" applyNumberFormat="1" applyFont="1" applyBorder="1" applyAlignment="1">
      <alignment horizontal="left" vertical="center" wrapText="1"/>
    </xf>
    <xf numFmtId="0" fontId="48" fillId="0" borderId="0" xfId="0" applyFont="1" applyBorder="1" applyAlignment="1">
      <alignment horizontal="right" vertical="center" wrapText="1"/>
    </xf>
    <xf numFmtId="49" fontId="51" fillId="0" borderId="0" xfId="0" applyNumberFormat="1" applyFont="1" applyBorder="1" applyAlignment="1">
      <alignment vertical="center" wrapText="1"/>
    </xf>
    <xf numFmtId="49" fontId="51" fillId="0" borderId="13" xfId="0" applyNumberFormat="1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W23"/>
  <sheetViews>
    <sheetView tabSelected="1" zoomScalePageLayoutView="0" workbookViewId="0" topLeftCell="A1">
      <selection activeCell="B2" sqref="B2:I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8.28125" style="0" customWidth="1"/>
    <col min="4" max="4" width="5.7109375" style="0" bestFit="1" customWidth="1"/>
    <col min="5" max="5" width="8.140625" style="0" customWidth="1"/>
    <col min="6" max="6" width="22.8515625" style="0" customWidth="1"/>
    <col min="7" max="7" width="8.140625" style="0" customWidth="1"/>
    <col min="8" max="8" width="5.7109375" style="0" customWidth="1"/>
    <col min="9" max="9" width="6.8515625" style="0" customWidth="1"/>
    <col min="10" max="10" width="2.140625" style="0" customWidth="1"/>
    <col min="11" max="11" width="18.00390625" style="0" customWidth="1"/>
    <col min="12" max="12" width="10.140625" style="0" customWidth="1"/>
    <col min="13" max="13" width="9.421875" style="0" customWidth="1"/>
    <col min="14" max="14" width="22.7109375" style="0" customWidth="1"/>
  </cols>
  <sheetData>
    <row r="1" ht="15.75" thickBot="1"/>
    <row r="2" spans="2:9" ht="15.75" thickBot="1">
      <c r="B2" s="79" t="s">
        <v>54</v>
      </c>
      <c r="C2" s="80"/>
      <c r="D2" s="80"/>
      <c r="E2" s="80"/>
      <c r="F2" s="80"/>
      <c r="G2" s="80"/>
      <c r="H2" s="80"/>
      <c r="I2" s="81"/>
    </row>
    <row r="3" ht="15.75" thickBot="1"/>
    <row r="4" spans="2:14" ht="15.75" thickBot="1">
      <c r="B4" s="82" t="s">
        <v>0</v>
      </c>
      <c r="C4" s="83"/>
      <c r="D4" s="83"/>
      <c r="E4" s="84"/>
      <c r="F4" s="82" t="s">
        <v>2</v>
      </c>
      <c r="G4" s="83"/>
      <c r="H4" s="83"/>
      <c r="I4" s="84"/>
      <c r="K4" s="54" t="s">
        <v>64</v>
      </c>
      <c r="L4" s="54"/>
      <c r="M4" s="54" t="s">
        <v>65</v>
      </c>
      <c r="N4" s="54"/>
    </row>
    <row r="5" spans="2:14" ht="16.5" thickBot="1">
      <c r="B5" s="40" t="s">
        <v>23</v>
      </c>
      <c r="C5" s="41"/>
      <c r="D5" s="37"/>
      <c r="E5" s="2" t="s">
        <v>1</v>
      </c>
      <c r="F5" s="40" t="s">
        <v>23</v>
      </c>
      <c r="G5" s="41"/>
      <c r="H5" s="1"/>
      <c r="I5" s="2" t="s">
        <v>1</v>
      </c>
      <c r="K5" s="59">
        <v>1280</v>
      </c>
      <c r="L5" s="60"/>
      <c r="M5" s="55">
        <v>0</v>
      </c>
      <c r="N5" s="56"/>
    </row>
    <row r="6" spans="2:16" ht="15.75" customHeight="1">
      <c r="B6" s="52" t="s">
        <v>3</v>
      </c>
      <c r="C6" s="53"/>
      <c r="D6" s="38"/>
      <c r="E6" s="12">
        <v>7</v>
      </c>
      <c r="F6" s="58" t="s">
        <v>62</v>
      </c>
      <c r="G6" s="58"/>
      <c r="H6" s="11"/>
      <c r="I6" s="4">
        <v>7</v>
      </c>
      <c r="J6" s="14" t="b">
        <v>0</v>
      </c>
      <c r="K6" s="14">
        <f aca="true" t="shared" si="0" ref="K6:K14">IF(J6,E6,0)</f>
        <v>0</v>
      </c>
      <c r="L6" s="14" t="b">
        <v>1</v>
      </c>
      <c r="M6" s="14">
        <f>IF(L6,I6,0)</f>
        <v>7</v>
      </c>
      <c r="N6" s="23"/>
      <c r="O6" s="23"/>
      <c r="P6" s="23"/>
    </row>
    <row r="7" spans="2:23" ht="15.75" customHeight="1">
      <c r="B7" s="45" t="s">
        <v>4</v>
      </c>
      <c r="C7" s="46"/>
      <c r="D7" s="39"/>
      <c r="E7" s="4">
        <v>8</v>
      </c>
      <c r="F7" s="46" t="s">
        <v>5</v>
      </c>
      <c r="G7" s="46"/>
      <c r="H7" s="9"/>
      <c r="I7" s="4">
        <v>7</v>
      </c>
      <c r="J7" s="14" t="b">
        <v>0</v>
      </c>
      <c r="K7" s="14">
        <f t="shared" si="0"/>
        <v>0</v>
      </c>
      <c r="L7" s="14" t="b">
        <v>1</v>
      </c>
      <c r="M7" s="14">
        <f aca="true" t="shared" si="1" ref="M7:M15">IF(L7,I7,0)</f>
        <v>7</v>
      </c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2:23" ht="15.75" customHeight="1">
      <c r="B8" s="45" t="s">
        <v>6</v>
      </c>
      <c r="C8" s="46"/>
      <c r="D8" s="39"/>
      <c r="E8" s="4">
        <v>7</v>
      </c>
      <c r="F8" s="46" t="s">
        <v>7</v>
      </c>
      <c r="G8" s="46"/>
      <c r="H8" s="9"/>
      <c r="I8" s="4">
        <v>7</v>
      </c>
      <c r="J8" s="14" t="b">
        <v>0</v>
      </c>
      <c r="K8" s="14">
        <f t="shared" si="0"/>
        <v>0</v>
      </c>
      <c r="L8" s="14" t="b">
        <v>1</v>
      </c>
      <c r="M8" s="14">
        <f t="shared" si="1"/>
        <v>7</v>
      </c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2:23" ht="15.75" customHeight="1">
      <c r="B9" s="45" t="s">
        <v>8</v>
      </c>
      <c r="C9" s="46"/>
      <c r="D9" s="39"/>
      <c r="E9" s="4">
        <v>7</v>
      </c>
      <c r="F9" s="46" t="s">
        <v>9</v>
      </c>
      <c r="G9" s="46"/>
      <c r="H9" s="9"/>
      <c r="I9" s="4">
        <v>8</v>
      </c>
      <c r="J9" s="14" t="b">
        <v>0</v>
      </c>
      <c r="K9" s="14">
        <f t="shared" si="0"/>
        <v>0</v>
      </c>
      <c r="L9" s="14" t="b">
        <v>1</v>
      </c>
      <c r="M9" s="14">
        <f t="shared" si="1"/>
        <v>8</v>
      </c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2:23" ht="15.75" customHeight="1">
      <c r="B10" s="45" t="s">
        <v>10</v>
      </c>
      <c r="C10" s="46"/>
      <c r="D10" s="39"/>
      <c r="E10" s="4">
        <v>8</v>
      </c>
      <c r="F10" s="46" t="s">
        <v>11</v>
      </c>
      <c r="G10" s="46"/>
      <c r="H10" s="9"/>
      <c r="I10" s="4">
        <v>7</v>
      </c>
      <c r="J10" s="14" t="b">
        <v>0</v>
      </c>
      <c r="K10" s="14">
        <f t="shared" si="0"/>
        <v>0</v>
      </c>
      <c r="L10" s="14" t="b">
        <v>1</v>
      </c>
      <c r="M10" s="14">
        <f t="shared" si="1"/>
        <v>7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2:23" ht="15.75" customHeight="1">
      <c r="B11" s="45" t="s">
        <v>12</v>
      </c>
      <c r="C11" s="46"/>
      <c r="D11" s="39"/>
      <c r="E11" s="4">
        <v>8</v>
      </c>
      <c r="F11" s="46" t="s">
        <v>53</v>
      </c>
      <c r="G11" s="46"/>
      <c r="H11" s="9"/>
      <c r="I11" s="4">
        <v>7</v>
      </c>
      <c r="J11" s="14" t="b">
        <v>0</v>
      </c>
      <c r="K11" s="14">
        <f t="shared" si="0"/>
        <v>0</v>
      </c>
      <c r="L11" s="14" t="b">
        <v>1</v>
      </c>
      <c r="M11" s="14">
        <f t="shared" si="1"/>
        <v>7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2:23" ht="15.75" customHeight="1">
      <c r="B12" s="45" t="s">
        <v>24</v>
      </c>
      <c r="C12" s="46"/>
      <c r="D12" s="39"/>
      <c r="E12" s="4">
        <v>7</v>
      </c>
      <c r="F12" s="46" t="s">
        <v>25</v>
      </c>
      <c r="G12" s="46"/>
      <c r="H12" s="9"/>
      <c r="I12" s="4">
        <v>7</v>
      </c>
      <c r="J12" s="14" t="b">
        <v>0</v>
      </c>
      <c r="K12" s="14">
        <f t="shared" si="0"/>
        <v>0</v>
      </c>
      <c r="L12" s="14" t="b">
        <v>1</v>
      </c>
      <c r="M12" s="14">
        <f t="shared" si="1"/>
        <v>7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2:23" ht="15.75" customHeight="1">
      <c r="B13" s="45" t="s">
        <v>25</v>
      </c>
      <c r="C13" s="46"/>
      <c r="D13" s="39"/>
      <c r="E13" s="4">
        <v>7</v>
      </c>
      <c r="F13" s="46" t="s">
        <v>30</v>
      </c>
      <c r="G13" s="46"/>
      <c r="H13" s="9"/>
      <c r="I13" s="4">
        <v>7</v>
      </c>
      <c r="J13" s="14" t="b">
        <v>0</v>
      </c>
      <c r="K13" s="14">
        <f t="shared" si="0"/>
        <v>0</v>
      </c>
      <c r="L13" s="14" t="b">
        <v>1</v>
      </c>
      <c r="M13" s="14">
        <f t="shared" si="1"/>
        <v>7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2:23" ht="15.75" customHeight="1">
      <c r="B14" s="45" t="s">
        <v>13</v>
      </c>
      <c r="C14" s="46"/>
      <c r="D14" s="39"/>
      <c r="E14" s="4">
        <v>1</v>
      </c>
      <c r="F14" s="46" t="s">
        <v>14</v>
      </c>
      <c r="G14" s="46"/>
      <c r="H14" s="9"/>
      <c r="I14" s="4">
        <v>1.5</v>
      </c>
      <c r="J14" s="14" t="b">
        <v>0</v>
      </c>
      <c r="K14" s="14">
        <f t="shared" si="0"/>
        <v>0</v>
      </c>
      <c r="L14" s="14" t="b">
        <v>1</v>
      </c>
      <c r="M14" s="14">
        <f t="shared" si="1"/>
        <v>1.5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2:23" ht="15.75" customHeight="1" thickBot="1">
      <c r="B15" s="50"/>
      <c r="C15" s="78"/>
      <c r="D15" s="78"/>
      <c r="E15" s="16"/>
      <c r="F15" s="57" t="s">
        <v>15</v>
      </c>
      <c r="G15" s="57"/>
      <c r="H15" s="3"/>
      <c r="I15" s="4">
        <v>1.5</v>
      </c>
      <c r="J15" s="14"/>
      <c r="K15" s="14">
        <f>SUM(K6:K14)</f>
        <v>0</v>
      </c>
      <c r="L15" s="14" t="b">
        <v>1</v>
      </c>
      <c r="M15" s="14">
        <f t="shared" si="1"/>
        <v>1.5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2:23" ht="15.75" customHeight="1" thickBot="1">
      <c r="B16" s="64" t="s">
        <v>26</v>
      </c>
      <c r="C16" s="65"/>
      <c r="D16" s="68"/>
      <c r="E16" s="15">
        <f>SUM(K6:K14)</f>
        <v>0</v>
      </c>
      <c r="F16" s="47" t="s">
        <v>31</v>
      </c>
      <c r="G16" s="48"/>
      <c r="H16" s="49"/>
      <c r="I16" s="10">
        <v>0</v>
      </c>
      <c r="J16" s="22"/>
      <c r="K16" s="24" t="s">
        <v>51</v>
      </c>
      <c r="L16" s="22"/>
      <c r="M16" s="14">
        <f>SUM(M6:M15)</f>
        <v>60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2:23" ht="15.75" customHeight="1" thickBot="1">
      <c r="B17" s="64" t="s">
        <v>27</v>
      </c>
      <c r="C17" s="65"/>
      <c r="D17" s="66">
        <f>E16*$K$5</f>
        <v>0</v>
      </c>
      <c r="E17" s="67"/>
      <c r="F17" s="50" t="s">
        <v>32</v>
      </c>
      <c r="G17" s="51"/>
      <c r="H17" s="66">
        <f>I16*$M$5</f>
        <v>0</v>
      </c>
      <c r="I17" s="67"/>
      <c r="J17" s="23"/>
      <c r="K17" s="30">
        <f>E16+I16</f>
        <v>0</v>
      </c>
      <c r="L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2:23" ht="15" customHeight="1" thickBot="1">
      <c r="B18" s="42" t="s">
        <v>16</v>
      </c>
      <c r="C18" s="43"/>
      <c r="D18" s="43"/>
      <c r="E18" s="44"/>
      <c r="F18" s="6" t="s">
        <v>16</v>
      </c>
      <c r="G18" s="43" t="s">
        <v>21</v>
      </c>
      <c r="H18" s="43"/>
      <c r="I18" s="44"/>
      <c r="J18" s="23"/>
      <c r="K18" s="23"/>
      <c r="L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2:23" ht="15" customHeight="1" thickBot="1">
      <c r="B19" s="69" t="s">
        <v>17</v>
      </c>
      <c r="C19" s="70"/>
      <c r="D19" s="70"/>
      <c r="E19" s="71"/>
      <c r="F19" s="7" t="s">
        <v>20</v>
      </c>
      <c r="G19" s="72" t="s">
        <v>22</v>
      </c>
      <c r="H19" s="72"/>
      <c r="I19" s="71"/>
      <c r="J19" s="23"/>
      <c r="K19" s="24" t="s">
        <v>52</v>
      </c>
      <c r="L19" s="25"/>
      <c r="M19" s="33" t="s">
        <v>60</v>
      </c>
      <c r="N19" s="29">
        <f>IF(K17&gt;15,6,3)</f>
        <v>3</v>
      </c>
      <c r="O19" s="23"/>
      <c r="P19" s="23"/>
      <c r="Q19" s="23"/>
      <c r="R19" s="23"/>
      <c r="S19" s="23"/>
      <c r="T19" s="23"/>
      <c r="U19" s="23"/>
      <c r="V19" s="23"/>
      <c r="W19" s="23"/>
    </row>
    <row r="20" spans="2:15" ht="15" customHeight="1" thickBot="1">
      <c r="B20" s="69" t="s">
        <v>18</v>
      </c>
      <c r="C20" s="70"/>
      <c r="D20" s="70"/>
      <c r="E20" s="71"/>
      <c r="F20" s="7" t="s">
        <v>28</v>
      </c>
      <c r="G20" s="73" t="s">
        <v>29</v>
      </c>
      <c r="H20" s="73"/>
      <c r="I20" s="74"/>
      <c r="J20" s="23"/>
      <c r="K20" s="28">
        <f>ROUND(D17+H17,0)</f>
        <v>0</v>
      </c>
      <c r="L20" s="26"/>
      <c r="M20" s="34" t="str">
        <f>IF(N19=3,"прве две рате","првих пет рата")</f>
        <v>прве две рате</v>
      </c>
      <c r="N20" s="27">
        <f>ROUND(K20/N19,0)</f>
        <v>0</v>
      </c>
      <c r="O20" s="23"/>
    </row>
    <row r="21" spans="2:15" ht="15.75" thickBot="1">
      <c r="B21" s="75" t="s">
        <v>19</v>
      </c>
      <c r="C21" s="76"/>
      <c r="D21" s="76"/>
      <c r="E21" s="77"/>
      <c r="F21" s="8"/>
      <c r="G21" s="85"/>
      <c r="H21" s="85"/>
      <c r="I21" s="86"/>
      <c r="J21" s="23"/>
      <c r="K21" s="23"/>
      <c r="L21" s="23"/>
      <c r="M21" s="35" t="str">
        <f>"последња, "&amp;N19&amp;". рата"</f>
        <v>последња, 3. рата</v>
      </c>
      <c r="N21" s="36">
        <f>K20-(N19-1)*N20</f>
        <v>0</v>
      </c>
      <c r="O21" s="23"/>
    </row>
    <row r="22" spans="10:15" ht="15.75" thickBot="1">
      <c r="J22" s="23"/>
      <c r="K22" s="23"/>
      <c r="L22" s="23"/>
      <c r="M22" s="23"/>
      <c r="N22" s="23"/>
      <c r="O22" s="23"/>
    </row>
    <row r="23" spans="2:9" ht="21.75" thickBot="1">
      <c r="B23" s="61" t="s">
        <v>61</v>
      </c>
      <c r="C23" s="62"/>
      <c r="D23" s="62"/>
      <c r="E23" s="62"/>
      <c r="F23" s="62"/>
      <c r="G23" s="62"/>
      <c r="H23" s="62"/>
      <c r="I23" s="63"/>
    </row>
  </sheetData>
  <sheetProtection/>
  <mergeCells count="44">
    <mergeCell ref="B2:I2"/>
    <mergeCell ref="B4:E4"/>
    <mergeCell ref="B11:C11"/>
    <mergeCell ref="B12:C12"/>
    <mergeCell ref="B13:C13"/>
    <mergeCell ref="G21:I21"/>
    <mergeCell ref="H17:I17"/>
    <mergeCell ref="F4:I4"/>
    <mergeCell ref="F12:G12"/>
    <mergeCell ref="F13:G13"/>
    <mergeCell ref="G20:I20"/>
    <mergeCell ref="B21:E21"/>
    <mergeCell ref="B15:D15"/>
    <mergeCell ref="B14:C14"/>
    <mergeCell ref="F7:G7"/>
    <mergeCell ref="F11:G11"/>
    <mergeCell ref="B23:I23"/>
    <mergeCell ref="B17:C17"/>
    <mergeCell ref="D17:E17"/>
    <mergeCell ref="B16:D16"/>
    <mergeCell ref="B8:C8"/>
    <mergeCell ref="B20:E20"/>
    <mergeCell ref="G18:I18"/>
    <mergeCell ref="G19:I19"/>
    <mergeCell ref="B19:E19"/>
    <mergeCell ref="B10:C10"/>
    <mergeCell ref="M4:N4"/>
    <mergeCell ref="M5:N5"/>
    <mergeCell ref="F14:G14"/>
    <mergeCell ref="F15:G15"/>
    <mergeCell ref="F6:G6"/>
    <mergeCell ref="K4:L4"/>
    <mergeCell ref="F8:G8"/>
    <mergeCell ref="F9:G9"/>
    <mergeCell ref="F10:G10"/>
    <mergeCell ref="K5:L5"/>
    <mergeCell ref="F5:G5"/>
    <mergeCell ref="B18:E18"/>
    <mergeCell ref="B9:C9"/>
    <mergeCell ref="F16:H16"/>
    <mergeCell ref="F17:G17"/>
    <mergeCell ref="B7:C7"/>
    <mergeCell ref="B5:C5"/>
    <mergeCell ref="B6:C6"/>
  </mergeCells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N23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10.28125" style="0" customWidth="1"/>
    <col min="6" max="6" width="22.28125" style="0" customWidth="1"/>
    <col min="7" max="7" width="8.421875" style="0" customWidth="1"/>
    <col min="8" max="8" width="5.7109375" style="0" customWidth="1"/>
    <col min="9" max="9" width="7.00390625" style="0" customWidth="1"/>
    <col min="10" max="10" width="2.00390625" style="0" customWidth="1"/>
    <col min="11" max="11" width="18.140625" style="0" customWidth="1"/>
    <col min="12" max="12" width="10.140625" style="0" customWidth="1"/>
    <col min="13" max="13" width="9.7109375" style="0" customWidth="1"/>
    <col min="14" max="14" width="21.7109375" style="0" customWidth="1"/>
  </cols>
  <sheetData>
    <row r="1" ht="15.75" thickBot="1"/>
    <row r="2" spans="2:9" ht="15.75" thickBot="1">
      <c r="B2" s="79" t="s">
        <v>55</v>
      </c>
      <c r="C2" s="80"/>
      <c r="D2" s="80"/>
      <c r="E2" s="80"/>
      <c r="F2" s="80"/>
      <c r="G2" s="80"/>
      <c r="H2" s="80"/>
      <c r="I2" s="81"/>
    </row>
    <row r="3" ht="15.75" thickBot="1"/>
    <row r="4" spans="2:14" ht="15.75" thickBot="1">
      <c r="B4" s="82" t="s">
        <v>0</v>
      </c>
      <c r="C4" s="83"/>
      <c r="D4" s="83"/>
      <c r="E4" s="84"/>
      <c r="F4" s="82" t="s">
        <v>2</v>
      </c>
      <c r="G4" s="83"/>
      <c r="H4" s="83"/>
      <c r="I4" s="84"/>
      <c r="K4" s="54" t="s">
        <v>64</v>
      </c>
      <c r="L4" s="54"/>
      <c r="M4" s="54" t="s">
        <v>65</v>
      </c>
      <c r="N4" s="54"/>
    </row>
    <row r="5" spans="2:14" ht="16.5" thickBot="1">
      <c r="B5" s="40" t="s">
        <v>23</v>
      </c>
      <c r="C5" s="41"/>
      <c r="D5" s="37"/>
      <c r="E5" s="2" t="s">
        <v>1</v>
      </c>
      <c r="F5" s="40" t="s">
        <v>23</v>
      </c>
      <c r="G5" s="41"/>
      <c r="H5" s="1"/>
      <c r="I5" s="2" t="s">
        <v>1</v>
      </c>
      <c r="K5" s="59">
        <v>1280</v>
      </c>
      <c r="L5" s="60"/>
      <c r="M5" s="55">
        <v>0</v>
      </c>
      <c r="N5" s="56"/>
    </row>
    <row r="6" spans="2:13" ht="15.75" customHeight="1">
      <c r="B6" s="52" t="s">
        <v>3</v>
      </c>
      <c r="C6" s="53"/>
      <c r="D6" s="38"/>
      <c r="E6" s="12">
        <v>7</v>
      </c>
      <c r="F6" s="58" t="s">
        <v>62</v>
      </c>
      <c r="G6" s="58"/>
      <c r="H6" s="11"/>
      <c r="I6" s="4">
        <v>7</v>
      </c>
      <c r="J6" s="14" t="b">
        <v>0</v>
      </c>
      <c r="K6" s="14">
        <f aca="true" t="shared" si="0" ref="K6:K14">IF(J6,E6,0)</f>
        <v>0</v>
      </c>
      <c r="L6" s="14" t="b">
        <v>1</v>
      </c>
      <c r="M6" s="14">
        <f>IF(L6,I6,0)</f>
        <v>7</v>
      </c>
    </row>
    <row r="7" spans="2:13" ht="15.75" customHeight="1">
      <c r="B7" s="45" t="s">
        <v>4</v>
      </c>
      <c r="C7" s="46"/>
      <c r="D7" s="39"/>
      <c r="E7" s="4">
        <v>8</v>
      </c>
      <c r="F7" s="46" t="s">
        <v>5</v>
      </c>
      <c r="G7" s="46"/>
      <c r="H7" s="9"/>
      <c r="I7" s="4">
        <v>7</v>
      </c>
      <c r="J7" s="14" t="b">
        <v>0</v>
      </c>
      <c r="K7" s="14">
        <f t="shared" si="0"/>
        <v>0</v>
      </c>
      <c r="L7" s="14" t="b">
        <v>1</v>
      </c>
      <c r="M7" s="14">
        <f aca="true" t="shared" si="1" ref="M7:M15">IF(L7,I7,0)</f>
        <v>7</v>
      </c>
    </row>
    <row r="8" spans="2:13" ht="15.75" customHeight="1">
      <c r="B8" s="45" t="s">
        <v>6</v>
      </c>
      <c r="C8" s="46"/>
      <c r="D8" s="39"/>
      <c r="E8" s="4">
        <v>7</v>
      </c>
      <c r="F8" s="46" t="s">
        <v>7</v>
      </c>
      <c r="G8" s="46"/>
      <c r="H8" s="9"/>
      <c r="I8" s="4">
        <v>7</v>
      </c>
      <c r="J8" s="14" t="b">
        <v>0</v>
      </c>
      <c r="K8" s="14">
        <f t="shared" si="0"/>
        <v>0</v>
      </c>
      <c r="L8" s="14" t="b">
        <v>1</v>
      </c>
      <c r="M8" s="14">
        <f t="shared" si="1"/>
        <v>7</v>
      </c>
    </row>
    <row r="9" spans="2:13" ht="15.75" customHeight="1">
      <c r="B9" s="45" t="s">
        <v>8</v>
      </c>
      <c r="C9" s="46"/>
      <c r="D9" s="39"/>
      <c r="E9" s="4">
        <v>7</v>
      </c>
      <c r="F9" s="46" t="s">
        <v>9</v>
      </c>
      <c r="G9" s="46"/>
      <c r="H9" s="9"/>
      <c r="I9" s="4">
        <v>8</v>
      </c>
      <c r="J9" s="14" t="b">
        <v>0</v>
      </c>
      <c r="K9" s="14">
        <f t="shared" si="0"/>
        <v>0</v>
      </c>
      <c r="L9" s="14" t="b">
        <v>1</v>
      </c>
      <c r="M9" s="14">
        <f t="shared" si="1"/>
        <v>8</v>
      </c>
    </row>
    <row r="10" spans="2:13" ht="15.75" customHeight="1">
      <c r="B10" s="45" t="s">
        <v>10</v>
      </c>
      <c r="C10" s="46"/>
      <c r="D10" s="39"/>
      <c r="E10" s="4">
        <v>8</v>
      </c>
      <c r="F10" s="46" t="s">
        <v>33</v>
      </c>
      <c r="G10" s="46"/>
      <c r="H10" s="9"/>
      <c r="I10" s="4">
        <v>7</v>
      </c>
      <c r="J10" s="14" t="b">
        <v>0</v>
      </c>
      <c r="K10" s="14">
        <f t="shared" si="0"/>
        <v>0</v>
      </c>
      <c r="L10" s="14" t="b">
        <v>1</v>
      </c>
      <c r="M10" s="14">
        <f t="shared" si="1"/>
        <v>7</v>
      </c>
    </row>
    <row r="11" spans="2:13" ht="15.75" customHeight="1">
      <c r="B11" s="45" t="s">
        <v>12</v>
      </c>
      <c r="C11" s="46"/>
      <c r="D11" s="39"/>
      <c r="E11" s="4">
        <v>8</v>
      </c>
      <c r="F11" s="46" t="s">
        <v>53</v>
      </c>
      <c r="G11" s="46"/>
      <c r="H11" s="9"/>
      <c r="I11" s="4">
        <v>7</v>
      </c>
      <c r="J11" s="14" t="b">
        <v>0</v>
      </c>
      <c r="K11" s="14">
        <f t="shared" si="0"/>
        <v>0</v>
      </c>
      <c r="L11" s="14" t="b">
        <v>1</v>
      </c>
      <c r="M11" s="14">
        <f t="shared" si="1"/>
        <v>7</v>
      </c>
    </row>
    <row r="12" spans="2:13" ht="15.75" customHeight="1">
      <c r="B12" s="45" t="s">
        <v>24</v>
      </c>
      <c r="C12" s="46"/>
      <c r="D12" s="39"/>
      <c r="E12" s="4">
        <v>7</v>
      </c>
      <c r="F12" s="46" t="s">
        <v>25</v>
      </c>
      <c r="G12" s="46"/>
      <c r="H12" s="9"/>
      <c r="I12" s="4">
        <v>7</v>
      </c>
      <c r="J12" s="14" t="b">
        <v>0</v>
      </c>
      <c r="K12" s="14">
        <f t="shared" si="0"/>
        <v>0</v>
      </c>
      <c r="L12" s="14" t="b">
        <v>1</v>
      </c>
      <c r="M12" s="14">
        <f t="shared" si="1"/>
        <v>7</v>
      </c>
    </row>
    <row r="13" spans="2:13" ht="15.75" customHeight="1">
      <c r="B13" s="45" t="s">
        <v>25</v>
      </c>
      <c r="C13" s="46"/>
      <c r="D13" s="39"/>
      <c r="E13" s="4">
        <v>7</v>
      </c>
      <c r="F13" s="46" t="s">
        <v>30</v>
      </c>
      <c r="G13" s="46"/>
      <c r="H13" s="9"/>
      <c r="I13" s="4">
        <v>7</v>
      </c>
      <c r="J13" s="14" t="b">
        <v>0</v>
      </c>
      <c r="K13" s="14">
        <f t="shared" si="0"/>
        <v>0</v>
      </c>
      <c r="L13" s="14" t="b">
        <v>1</v>
      </c>
      <c r="M13" s="14">
        <f t="shared" si="1"/>
        <v>7</v>
      </c>
    </row>
    <row r="14" spans="2:13" ht="15.75" customHeight="1">
      <c r="B14" s="45" t="s">
        <v>13</v>
      </c>
      <c r="C14" s="46"/>
      <c r="D14" s="39"/>
      <c r="E14" s="4">
        <v>1</v>
      </c>
      <c r="F14" s="46" t="s">
        <v>14</v>
      </c>
      <c r="G14" s="46"/>
      <c r="H14" s="9"/>
      <c r="I14" s="4">
        <v>1.5</v>
      </c>
      <c r="J14" s="14" t="b">
        <v>0</v>
      </c>
      <c r="K14" s="14">
        <f t="shared" si="0"/>
        <v>0</v>
      </c>
      <c r="L14" s="14" t="b">
        <v>1</v>
      </c>
      <c r="M14" s="14">
        <f t="shared" si="1"/>
        <v>1.5</v>
      </c>
    </row>
    <row r="15" spans="2:13" ht="15.75" customHeight="1" thickBot="1">
      <c r="B15" s="50"/>
      <c r="C15" s="78"/>
      <c r="D15" s="78"/>
      <c r="E15" s="16"/>
      <c r="F15" s="57" t="s">
        <v>15</v>
      </c>
      <c r="G15" s="57"/>
      <c r="H15" s="3"/>
      <c r="I15" s="4">
        <v>1.5</v>
      </c>
      <c r="J15" s="14"/>
      <c r="K15" s="14">
        <f>SUM(K6:K14)</f>
        <v>0</v>
      </c>
      <c r="L15" s="14" t="b">
        <v>1</v>
      </c>
      <c r="M15" s="14">
        <f t="shared" si="1"/>
        <v>1.5</v>
      </c>
    </row>
    <row r="16" spans="2:13" ht="15.75" customHeight="1" thickBot="1">
      <c r="B16" s="64" t="s">
        <v>26</v>
      </c>
      <c r="C16" s="65"/>
      <c r="D16" s="68"/>
      <c r="E16" s="15">
        <f>SUM(K6:K14)</f>
        <v>0</v>
      </c>
      <c r="F16" s="47" t="s">
        <v>31</v>
      </c>
      <c r="G16" s="48"/>
      <c r="H16" s="49"/>
      <c r="I16" s="10">
        <v>0</v>
      </c>
      <c r="J16" s="14"/>
      <c r="K16" s="21" t="s">
        <v>51</v>
      </c>
      <c r="L16" s="14"/>
      <c r="M16" s="14">
        <f>SUM(M6:M15)</f>
        <v>60</v>
      </c>
    </row>
    <row r="17" spans="2:11" ht="15.75" customHeight="1" thickBot="1">
      <c r="B17" s="64" t="s">
        <v>27</v>
      </c>
      <c r="C17" s="65"/>
      <c r="D17" s="66">
        <f>E16*$K$5</f>
        <v>0</v>
      </c>
      <c r="E17" s="67"/>
      <c r="F17" s="50" t="s">
        <v>32</v>
      </c>
      <c r="G17" s="51"/>
      <c r="H17" s="66">
        <f>I16*$M$5</f>
        <v>0</v>
      </c>
      <c r="I17" s="67"/>
      <c r="K17" s="31">
        <f>E16+I16</f>
        <v>0</v>
      </c>
    </row>
    <row r="18" spans="2:9" ht="15" customHeight="1" thickBot="1">
      <c r="B18" s="42" t="s">
        <v>16</v>
      </c>
      <c r="C18" s="43"/>
      <c r="D18" s="43"/>
      <c r="E18" s="43"/>
      <c r="F18" s="18" t="s">
        <v>16</v>
      </c>
      <c r="G18" s="43" t="s">
        <v>21</v>
      </c>
      <c r="H18" s="43"/>
      <c r="I18" s="44"/>
    </row>
    <row r="19" spans="2:14" ht="15" customHeight="1" thickBot="1">
      <c r="B19" s="69" t="s">
        <v>17</v>
      </c>
      <c r="C19" s="70"/>
      <c r="D19" s="70"/>
      <c r="E19" s="70"/>
      <c r="F19" s="17" t="s">
        <v>20</v>
      </c>
      <c r="G19" s="70" t="s">
        <v>22</v>
      </c>
      <c r="H19" s="70"/>
      <c r="I19" s="71"/>
      <c r="K19" s="24" t="s">
        <v>52</v>
      </c>
      <c r="L19" s="25"/>
      <c r="M19" s="33" t="s">
        <v>60</v>
      </c>
      <c r="N19" s="29">
        <f>IF(K17&gt;15,6,3)</f>
        <v>3</v>
      </c>
    </row>
    <row r="20" spans="2:14" ht="15" customHeight="1" thickBot="1">
      <c r="B20" s="69" t="s">
        <v>18</v>
      </c>
      <c r="C20" s="70"/>
      <c r="D20" s="70"/>
      <c r="E20" s="70"/>
      <c r="F20" s="19" t="s">
        <v>34</v>
      </c>
      <c r="G20" s="87" t="s">
        <v>29</v>
      </c>
      <c r="H20" s="87"/>
      <c r="I20" s="74"/>
      <c r="K20" s="28">
        <f>ROUND(D17+H17,0)</f>
        <v>0</v>
      </c>
      <c r="L20" s="26"/>
      <c r="M20" s="34" t="str">
        <f>IF(N19=3,"прве две рате","првих пет рата")</f>
        <v>прве две рате</v>
      </c>
      <c r="N20" s="27">
        <f>ROUND(K20/N19,0)</f>
        <v>0</v>
      </c>
    </row>
    <row r="21" spans="2:14" ht="15.75" thickBot="1">
      <c r="B21" s="75" t="s">
        <v>19</v>
      </c>
      <c r="C21" s="76"/>
      <c r="D21" s="76"/>
      <c r="E21" s="76"/>
      <c r="F21" s="5"/>
      <c r="G21" s="85"/>
      <c r="H21" s="85"/>
      <c r="I21" s="86"/>
      <c r="K21" s="23"/>
      <c r="L21" s="23"/>
      <c r="M21" s="35" t="str">
        <f>"последња, "&amp;N19&amp;". рата"</f>
        <v>последња, 3. рата</v>
      </c>
      <c r="N21" s="36">
        <f>K20-(N19-1)*N20</f>
        <v>0</v>
      </c>
    </row>
    <row r="22" ht="15.75" thickBot="1"/>
    <row r="23" spans="2:9" ht="21.75" thickBot="1">
      <c r="B23" s="61" t="s">
        <v>61</v>
      </c>
      <c r="C23" s="62"/>
      <c r="D23" s="62"/>
      <c r="E23" s="62"/>
      <c r="F23" s="62"/>
      <c r="G23" s="62"/>
      <c r="H23" s="62"/>
      <c r="I23" s="63"/>
    </row>
  </sheetData>
  <sheetProtection/>
  <mergeCells count="44">
    <mergeCell ref="G19:I19"/>
    <mergeCell ref="B20:E20"/>
    <mergeCell ref="G20:I20"/>
    <mergeCell ref="B15:D15"/>
    <mergeCell ref="B17:C17"/>
    <mergeCell ref="D17:E17"/>
    <mergeCell ref="F17:G17"/>
    <mergeCell ref="H17:I17"/>
    <mergeCell ref="F15:G15"/>
    <mergeCell ref="B16:D16"/>
    <mergeCell ref="B2:I2"/>
    <mergeCell ref="B21:E21"/>
    <mergeCell ref="G21:I21"/>
    <mergeCell ref="B18:E18"/>
    <mergeCell ref="G18:I18"/>
    <mergeCell ref="B19:E19"/>
    <mergeCell ref="B13:C13"/>
    <mergeCell ref="F13:G13"/>
    <mergeCell ref="B14:C14"/>
    <mergeCell ref="F14:G14"/>
    <mergeCell ref="F16:H16"/>
    <mergeCell ref="B10:C10"/>
    <mergeCell ref="F10:G10"/>
    <mergeCell ref="B11:C11"/>
    <mergeCell ref="F11:G11"/>
    <mergeCell ref="B12:C12"/>
    <mergeCell ref="F12:G12"/>
    <mergeCell ref="F6:G6"/>
    <mergeCell ref="B7:C7"/>
    <mergeCell ref="F7:G7"/>
    <mergeCell ref="B8:C8"/>
    <mergeCell ref="F8:G8"/>
    <mergeCell ref="B9:C9"/>
    <mergeCell ref="F9:G9"/>
    <mergeCell ref="B23:I23"/>
    <mergeCell ref="M4:N4"/>
    <mergeCell ref="M5:N5"/>
    <mergeCell ref="B4:E4"/>
    <mergeCell ref="F4:I4"/>
    <mergeCell ref="K4:L4"/>
    <mergeCell ref="B5:C5"/>
    <mergeCell ref="F5:G5"/>
    <mergeCell ref="K5:L5"/>
    <mergeCell ref="B6:C6"/>
  </mergeCells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N23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2.00390625" style="0" customWidth="1"/>
    <col min="2" max="2" width="20.28125" style="0" bestFit="1" customWidth="1"/>
    <col min="3" max="3" width="6.7109375" style="0" customWidth="1"/>
    <col min="4" max="4" width="5.7109375" style="0" bestFit="1" customWidth="1"/>
    <col min="5" max="5" width="10.7109375" style="0" customWidth="1"/>
    <col min="6" max="6" width="23.00390625" style="0" customWidth="1"/>
    <col min="7" max="7" width="7.421875" style="0" customWidth="1"/>
    <col min="8" max="8" width="6.00390625" style="0" customWidth="1"/>
    <col min="9" max="9" width="10.7109375" style="0" customWidth="1"/>
    <col min="10" max="10" width="2.00390625" style="0" customWidth="1"/>
    <col min="11" max="11" width="17.421875" style="0" customWidth="1"/>
    <col min="12" max="12" width="9.8515625" style="0" customWidth="1"/>
    <col min="13" max="13" width="10.8515625" style="0" customWidth="1"/>
    <col min="14" max="14" width="21.28125" style="0" customWidth="1"/>
  </cols>
  <sheetData>
    <row r="1" ht="15.75" thickBot="1"/>
    <row r="2" spans="2:9" ht="15.75" thickBot="1">
      <c r="B2" s="79" t="s">
        <v>56</v>
      </c>
      <c r="C2" s="80"/>
      <c r="D2" s="80"/>
      <c r="E2" s="80"/>
      <c r="F2" s="80"/>
      <c r="G2" s="80"/>
      <c r="H2" s="80"/>
      <c r="I2" s="81"/>
    </row>
    <row r="3" ht="15.75" thickBot="1"/>
    <row r="4" spans="2:14" ht="15.75" thickBot="1">
      <c r="B4" s="82" t="s">
        <v>0</v>
      </c>
      <c r="C4" s="83"/>
      <c r="D4" s="83"/>
      <c r="E4" s="84"/>
      <c r="F4" s="82" t="s">
        <v>2</v>
      </c>
      <c r="G4" s="83"/>
      <c r="H4" s="83"/>
      <c r="I4" s="84"/>
      <c r="K4" s="54" t="s">
        <v>64</v>
      </c>
      <c r="L4" s="54"/>
      <c r="M4" s="54" t="s">
        <v>65</v>
      </c>
      <c r="N4" s="54"/>
    </row>
    <row r="5" spans="2:14" ht="16.5" thickBot="1">
      <c r="B5" s="40" t="s">
        <v>23</v>
      </c>
      <c r="C5" s="41"/>
      <c r="D5" s="37"/>
      <c r="E5" s="2" t="s">
        <v>1</v>
      </c>
      <c r="F5" s="40" t="s">
        <v>23</v>
      </c>
      <c r="G5" s="41"/>
      <c r="H5" s="1"/>
      <c r="I5" s="2" t="s">
        <v>1</v>
      </c>
      <c r="K5" s="59">
        <v>1280</v>
      </c>
      <c r="L5" s="60"/>
      <c r="M5" s="55">
        <v>0</v>
      </c>
      <c r="N5" s="56"/>
    </row>
    <row r="6" spans="2:13" ht="15.75" customHeight="1">
      <c r="B6" s="52" t="s">
        <v>35</v>
      </c>
      <c r="C6" s="53"/>
      <c r="D6" s="38"/>
      <c r="E6" s="12">
        <v>7</v>
      </c>
      <c r="F6" s="58" t="s">
        <v>62</v>
      </c>
      <c r="G6" s="58"/>
      <c r="H6" s="11"/>
      <c r="I6" s="4">
        <v>7</v>
      </c>
      <c r="J6" s="14" t="b">
        <v>0</v>
      </c>
      <c r="K6" s="14">
        <f aca="true" t="shared" si="0" ref="K6:K14">IF(J6,E6,0)</f>
        <v>0</v>
      </c>
      <c r="L6" s="14" t="b">
        <v>1</v>
      </c>
      <c r="M6" s="14">
        <f>IF(L6,I6,0)</f>
        <v>7</v>
      </c>
    </row>
    <row r="7" spans="2:13" ht="15.75" customHeight="1">
      <c r="B7" s="45" t="s">
        <v>4</v>
      </c>
      <c r="C7" s="46"/>
      <c r="D7" s="39"/>
      <c r="E7" s="4">
        <v>8</v>
      </c>
      <c r="F7" s="46" t="s">
        <v>40</v>
      </c>
      <c r="G7" s="46"/>
      <c r="H7" s="9"/>
      <c r="I7" s="4">
        <v>7</v>
      </c>
      <c r="J7" s="14" t="b">
        <v>0</v>
      </c>
      <c r="K7" s="14">
        <f t="shared" si="0"/>
        <v>0</v>
      </c>
      <c r="L7" s="14" t="b">
        <v>1</v>
      </c>
      <c r="M7" s="14">
        <f aca="true" t="shared" si="1" ref="M7:M15">IF(L7,I7,0)</f>
        <v>7</v>
      </c>
    </row>
    <row r="8" spans="2:13" ht="15.75" customHeight="1">
      <c r="B8" s="45" t="s">
        <v>36</v>
      </c>
      <c r="C8" s="46"/>
      <c r="D8" s="39"/>
      <c r="E8" s="4">
        <v>7</v>
      </c>
      <c r="F8" s="46" t="s">
        <v>41</v>
      </c>
      <c r="G8" s="46"/>
      <c r="H8" s="9"/>
      <c r="I8" s="4">
        <v>7</v>
      </c>
      <c r="J8" s="14" t="b">
        <v>0</v>
      </c>
      <c r="K8" s="14">
        <f t="shared" si="0"/>
        <v>0</v>
      </c>
      <c r="L8" s="14" t="b">
        <v>1</v>
      </c>
      <c r="M8" s="14">
        <f t="shared" si="1"/>
        <v>7</v>
      </c>
    </row>
    <row r="9" spans="2:13" ht="15.75" customHeight="1">
      <c r="B9" s="45" t="s">
        <v>37</v>
      </c>
      <c r="C9" s="46"/>
      <c r="D9" s="39"/>
      <c r="E9" s="4">
        <v>7</v>
      </c>
      <c r="F9" s="46" t="s">
        <v>9</v>
      </c>
      <c r="G9" s="46"/>
      <c r="H9" s="9"/>
      <c r="I9" s="4">
        <v>8</v>
      </c>
      <c r="J9" s="14" t="b">
        <v>0</v>
      </c>
      <c r="K9" s="14">
        <f t="shared" si="0"/>
        <v>0</v>
      </c>
      <c r="L9" s="14" t="b">
        <v>1</v>
      </c>
      <c r="M9" s="14">
        <f t="shared" si="1"/>
        <v>8</v>
      </c>
    </row>
    <row r="10" spans="2:13" ht="15.75" customHeight="1">
      <c r="B10" s="45" t="s">
        <v>10</v>
      </c>
      <c r="C10" s="46"/>
      <c r="D10" s="39"/>
      <c r="E10" s="4">
        <v>8</v>
      </c>
      <c r="F10" s="46" t="s">
        <v>33</v>
      </c>
      <c r="G10" s="46"/>
      <c r="H10" s="9"/>
      <c r="I10" s="4">
        <v>7</v>
      </c>
      <c r="J10" s="14" t="b">
        <v>0</v>
      </c>
      <c r="K10" s="14">
        <f t="shared" si="0"/>
        <v>0</v>
      </c>
      <c r="L10" s="14" t="b">
        <v>1</v>
      </c>
      <c r="M10" s="14">
        <f t="shared" si="1"/>
        <v>7</v>
      </c>
    </row>
    <row r="11" spans="2:13" ht="15.75" customHeight="1">
      <c r="B11" s="45" t="s">
        <v>12</v>
      </c>
      <c r="C11" s="46"/>
      <c r="D11" s="39"/>
      <c r="E11" s="4">
        <v>8</v>
      </c>
      <c r="F11" s="46" t="s">
        <v>53</v>
      </c>
      <c r="G11" s="46"/>
      <c r="H11" s="9"/>
      <c r="I11" s="4">
        <v>7</v>
      </c>
      <c r="J11" s="14" t="b">
        <v>0</v>
      </c>
      <c r="K11" s="14">
        <f t="shared" si="0"/>
        <v>0</v>
      </c>
      <c r="L11" s="14" t="b">
        <v>1</v>
      </c>
      <c r="M11" s="14">
        <f t="shared" si="1"/>
        <v>7</v>
      </c>
    </row>
    <row r="12" spans="2:13" ht="15.75" customHeight="1">
      <c r="B12" s="45" t="s">
        <v>24</v>
      </c>
      <c r="C12" s="46"/>
      <c r="D12" s="39"/>
      <c r="E12" s="4">
        <v>7</v>
      </c>
      <c r="F12" s="46" t="s">
        <v>25</v>
      </c>
      <c r="G12" s="46"/>
      <c r="H12" s="9"/>
      <c r="I12" s="4">
        <v>7</v>
      </c>
      <c r="J12" s="14" t="b">
        <v>0</v>
      </c>
      <c r="K12" s="14">
        <f t="shared" si="0"/>
        <v>0</v>
      </c>
      <c r="L12" s="14" t="b">
        <v>1</v>
      </c>
      <c r="M12" s="14">
        <f t="shared" si="1"/>
        <v>7</v>
      </c>
    </row>
    <row r="13" spans="2:13" ht="15.75" customHeight="1">
      <c r="B13" s="45" t="s">
        <v>25</v>
      </c>
      <c r="C13" s="46"/>
      <c r="D13" s="39"/>
      <c r="E13" s="4">
        <v>7</v>
      </c>
      <c r="F13" s="46" t="s">
        <v>30</v>
      </c>
      <c r="G13" s="46"/>
      <c r="H13" s="9"/>
      <c r="I13" s="4">
        <v>7</v>
      </c>
      <c r="J13" s="14" t="b">
        <v>0</v>
      </c>
      <c r="K13" s="14">
        <f t="shared" si="0"/>
        <v>0</v>
      </c>
      <c r="L13" s="14" t="b">
        <v>1</v>
      </c>
      <c r="M13" s="14">
        <f t="shared" si="1"/>
        <v>7</v>
      </c>
    </row>
    <row r="14" spans="2:13" ht="15.75" customHeight="1">
      <c r="B14" s="45" t="s">
        <v>13</v>
      </c>
      <c r="C14" s="46"/>
      <c r="D14" s="39"/>
      <c r="E14" s="4">
        <v>1</v>
      </c>
      <c r="F14" s="46" t="s">
        <v>14</v>
      </c>
      <c r="G14" s="46"/>
      <c r="H14" s="9"/>
      <c r="I14" s="4">
        <v>1.5</v>
      </c>
      <c r="J14" s="14" t="b">
        <v>0</v>
      </c>
      <c r="K14" s="14">
        <f t="shared" si="0"/>
        <v>0</v>
      </c>
      <c r="L14" s="14" t="b">
        <v>1</v>
      </c>
      <c r="M14" s="14">
        <f t="shared" si="1"/>
        <v>1.5</v>
      </c>
    </row>
    <row r="15" spans="2:13" ht="15.75" customHeight="1" thickBot="1">
      <c r="B15" s="50"/>
      <c r="C15" s="78"/>
      <c r="D15" s="78"/>
      <c r="E15" s="16"/>
      <c r="F15" s="57" t="s">
        <v>15</v>
      </c>
      <c r="G15" s="57"/>
      <c r="H15" s="3"/>
      <c r="I15" s="4">
        <v>1.5</v>
      </c>
      <c r="J15" s="14"/>
      <c r="K15" s="14">
        <f>SUM(K6:K14)</f>
        <v>0</v>
      </c>
      <c r="L15" s="14" t="b">
        <v>1</v>
      </c>
      <c r="M15" s="14">
        <f t="shared" si="1"/>
        <v>1.5</v>
      </c>
    </row>
    <row r="16" spans="2:13" ht="15.75" customHeight="1" thickBot="1">
      <c r="B16" s="64" t="s">
        <v>26</v>
      </c>
      <c r="C16" s="65"/>
      <c r="D16" s="68"/>
      <c r="E16" s="15">
        <f>SUM(K6:K14)</f>
        <v>0</v>
      </c>
      <c r="F16" s="47" t="s">
        <v>31</v>
      </c>
      <c r="G16" s="48"/>
      <c r="H16" s="49"/>
      <c r="I16" s="10">
        <v>0</v>
      </c>
      <c r="J16" s="14"/>
      <c r="K16" s="21" t="s">
        <v>51</v>
      </c>
      <c r="L16" s="14"/>
      <c r="M16" s="14">
        <f>SUM(M6:M15)</f>
        <v>60</v>
      </c>
    </row>
    <row r="17" spans="2:11" ht="15.75" customHeight="1" thickBot="1">
      <c r="B17" s="64" t="s">
        <v>27</v>
      </c>
      <c r="C17" s="65"/>
      <c r="D17" s="66">
        <f>E16*$K$5</f>
        <v>0</v>
      </c>
      <c r="E17" s="67"/>
      <c r="F17" s="50" t="s">
        <v>32</v>
      </c>
      <c r="G17" s="51"/>
      <c r="H17" s="66">
        <f>I16*$M$5</f>
        <v>0</v>
      </c>
      <c r="I17" s="67"/>
      <c r="K17" s="31">
        <f>E16+I16</f>
        <v>0</v>
      </c>
    </row>
    <row r="18" spans="2:9" ht="15" customHeight="1" thickBot="1">
      <c r="B18" s="42" t="s">
        <v>16</v>
      </c>
      <c r="C18" s="43"/>
      <c r="D18" s="43"/>
      <c r="E18" s="43"/>
      <c r="F18" s="18" t="s">
        <v>16</v>
      </c>
      <c r="G18" s="43" t="s">
        <v>21</v>
      </c>
      <c r="H18" s="43"/>
      <c r="I18" s="44"/>
    </row>
    <row r="19" spans="2:14" ht="15" customHeight="1" thickBot="1">
      <c r="B19" s="92" t="s">
        <v>38</v>
      </c>
      <c r="C19" s="87"/>
      <c r="D19" s="87"/>
      <c r="E19" s="87"/>
      <c r="F19" s="13" t="s">
        <v>34</v>
      </c>
      <c r="G19" s="87" t="s">
        <v>44</v>
      </c>
      <c r="H19" s="87"/>
      <c r="I19" s="74"/>
      <c r="K19" s="24" t="s">
        <v>52</v>
      </c>
      <c r="L19" s="25"/>
      <c r="M19" s="33" t="s">
        <v>60</v>
      </c>
      <c r="N19" s="29">
        <f>IF(K17&gt;15,6,3)</f>
        <v>3</v>
      </c>
    </row>
    <row r="20" spans="2:14" ht="15" customHeight="1" thickBot="1">
      <c r="B20" s="92" t="s">
        <v>18</v>
      </c>
      <c r="C20" s="87"/>
      <c r="D20" s="87"/>
      <c r="E20" s="87"/>
      <c r="F20" s="19" t="s">
        <v>42</v>
      </c>
      <c r="G20" s="87" t="s">
        <v>29</v>
      </c>
      <c r="H20" s="87"/>
      <c r="I20" s="74"/>
      <c r="K20" s="28">
        <f>ROUND(D17+H17,0)</f>
        <v>0</v>
      </c>
      <c r="L20" s="26"/>
      <c r="M20" s="34" t="str">
        <f>IF(N19=3,"прве две рате","првих пет рата")</f>
        <v>прве две рате</v>
      </c>
      <c r="N20" s="27">
        <f>ROUND(K20/N19,0)</f>
        <v>0</v>
      </c>
    </row>
    <row r="21" spans="2:14" ht="15.75" thickBot="1">
      <c r="B21" s="88" t="s">
        <v>39</v>
      </c>
      <c r="C21" s="89"/>
      <c r="D21" s="89"/>
      <c r="E21" s="89"/>
      <c r="F21" s="20" t="s">
        <v>43</v>
      </c>
      <c r="G21" s="90"/>
      <c r="H21" s="90"/>
      <c r="I21" s="91"/>
      <c r="K21" s="23"/>
      <c r="L21" s="23"/>
      <c r="M21" s="35" t="str">
        <f>"последња, "&amp;N19&amp;". рата"</f>
        <v>последња, 3. рата</v>
      </c>
      <c r="N21" s="36">
        <f>K20-(N19-1)*N20</f>
        <v>0</v>
      </c>
    </row>
    <row r="22" ht="15.75" thickBot="1"/>
    <row r="23" spans="2:9" ht="21.75" thickBot="1">
      <c r="B23" s="61" t="s">
        <v>61</v>
      </c>
      <c r="C23" s="62"/>
      <c r="D23" s="62"/>
      <c r="E23" s="62"/>
      <c r="F23" s="62"/>
      <c r="G23" s="62"/>
      <c r="H23" s="62"/>
      <c r="I23" s="63"/>
    </row>
  </sheetData>
  <sheetProtection/>
  <mergeCells count="44">
    <mergeCell ref="G19:I19"/>
    <mergeCell ref="B20:E20"/>
    <mergeCell ref="G20:I20"/>
    <mergeCell ref="B15:D15"/>
    <mergeCell ref="B17:C17"/>
    <mergeCell ref="D17:E17"/>
    <mergeCell ref="F17:G17"/>
    <mergeCell ref="H17:I17"/>
    <mergeCell ref="F15:G15"/>
    <mergeCell ref="B16:D16"/>
    <mergeCell ref="B2:I2"/>
    <mergeCell ref="B21:E21"/>
    <mergeCell ref="G21:I21"/>
    <mergeCell ref="B18:E18"/>
    <mergeCell ref="G18:I18"/>
    <mergeCell ref="B19:E19"/>
    <mergeCell ref="B13:C13"/>
    <mergeCell ref="F13:G13"/>
    <mergeCell ref="B14:C14"/>
    <mergeCell ref="F14:G14"/>
    <mergeCell ref="F16:H16"/>
    <mergeCell ref="B10:C10"/>
    <mergeCell ref="F10:G10"/>
    <mergeCell ref="B11:C11"/>
    <mergeCell ref="F11:G11"/>
    <mergeCell ref="B12:C12"/>
    <mergeCell ref="F12:G12"/>
    <mergeCell ref="F6:G6"/>
    <mergeCell ref="B7:C7"/>
    <mergeCell ref="F7:G7"/>
    <mergeCell ref="B8:C8"/>
    <mergeCell ref="F8:G8"/>
    <mergeCell ref="B9:C9"/>
    <mergeCell ref="F9:G9"/>
    <mergeCell ref="B23:I23"/>
    <mergeCell ref="M4:N4"/>
    <mergeCell ref="M5:N5"/>
    <mergeCell ref="B4:E4"/>
    <mergeCell ref="F4:I4"/>
    <mergeCell ref="K4:L4"/>
    <mergeCell ref="B5:C5"/>
    <mergeCell ref="F5:G5"/>
    <mergeCell ref="K5:L5"/>
    <mergeCell ref="B6:C6"/>
  </mergeCells>
  <printOptions/>
  <pageMargins left="0.7" right="0.7" top="0.75" bottom="0.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N23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10.00390625" style="0" customWidth="1"/>
    <col min="6" max="6" width="22.57421875" style="0" bestFit="1" customWidth="1"/>
    <col min="7" max="7" width="7.7109375" style="0" customWidth="1"/>
    <col min="8" max="8" width="6.28125" style="0" customWidth="1"/>
    <col min="9" max="9" width="10.140625" style="0" customWidth="1"/>
    <col min="10" max="10" width="1.421875" style="0" customWidth="1"/>
    <col min="11" max="11" width="18.57421875" style="0" customWidth="1"/>
    <col min="12" max="12" width="9.00390625" style="0" customWidth="1"/>
    <col min="13" max="13" width="10.8515625" style="0" customWidth="1"/>
    <col min="14" max="14" width="21.28125" style="0" customWidth="1"/>
  </cols>
  <sheetData>
    <row r="1" ht="15.75" thickBot="1"/>
    <row r="2" spans="2:9" ht="15.75" thickBot="1">
      <c r="B2" s="79" t="s">
        <v>57</v>
      </c>
      <c r="C2" s="80"/>
      <c r="D2" s="80"/>
      <c r="E2" s="80"/>
      <c r="F2" s="80"/>
      <c r="G2" s="80"/>
      <c r="H2" s="80"/>
      <c r="I2" s="81"/>
    </row>
    <row r="3" ht="15.75" thickBot="1"/>
    <row r="4" spans="2:14" ht="15.75" thickBot="1">
      <c r="B4" s="82" t="s">
        <v>0</v>
      </c>
      <c r="C4" s="83"/>
      <c r="D4" s="83"/>
      <c r="E4" s="84"/>
      <c r="F4" s="82" t="s">
        <v>2</v>
      </c>
      <c r="G4" s="83"/>
      <c r="H4" s="83"/>
      <c r="I4" s="84"/>
      <c r="K4" s="54" t="s">
        <v>64</v>
      </c>
      <c r="L4" s="54"/>
      <c r="M4" s="54" t="s">
        <v>65</v>
      </c>
      <c r="N4" s="54"/>
    </row>
    <row r="5" spans="2:14" ht="16.5" thickBot="1">
      <c r="B5" s="40" t="s">
        <v>23</v>
      </c>
      <c r="C5" s="41"/>
      <c r="D5" s="37"/>
      <c r="E5" s="2" t="s">
        <v>1</v>
      </c>
      <c r="F5" s="40" t="s">
        <v>23</v>
      </c>
      <c r="G5" s="41"/>
      <c r="H5" s="1"/>
      <c r="I5" s="2" t="s">
        <v>1</v>
      </c>
      <c r="K5" s="59">
        <v>1280</v>
      </c>
      <c r="L5" s="60"/>
      <c r="M5" s="55">
        <v>0</v>
      </c>
      <c r="N5" s="56"/>
    </row>
    <row r="6" spans="2:13" ht="15.75" customHeight="1">
      <c r="B6" s="52" t="s">
        <v>35</v>
      </c>
      <c r="C6" s="53"/>
      <c r="D6" s="38"/>
      <c r="E6" s="12">
        <v>7</v>
      </c>
      <c r="F6" s="53" t="s">
        <v>11</v>
      </c>
      <c r="G6" s="53"/>
      <c r="H6" s="11"/>
      <c r="I6" s="4">
        <v>7</v>
      </c>
      <c r="J6" s="14" t="b">
        <v>0</v>
      </c>
      <c r="K6" s="14">
        <f aca="true" t="shared" si="0" ref="K6:K14">IF(J6,E6,0)</f>
        <v>0</v>
      </c>
      <c r="L6" s="14" t="b">
        <v>1</v>
      </c>
      <c r="M6" s="14">
        <f>IF(L6,I6,0)</f>
        <v>7</v>
      </c>
    </row>
    <row r="7" spans="2:13" ht="15.75" customHeight="1">
      <c r="B7" s="45" t="s">
        <v>4</v>
      </c>
      <c r="C7" s="46"/>
      <c r="D7" s="39"/>
      <c r="E7" s="4">
        <v>8</v>
      </c>
      <c r="F7" s="46" t="s">
        <v>40</v>
      </c>
      <c r="G7" s="46"/>
      <c r="H7" s="9"/>
      <c r="I7" s="4">
        <v>7</v>
      </c>
      <c r="J7" s="14" t="b">
        <v>0</v>
      </c>
      <c r="K7" s="14">
        <f t="shared" si="0"/>
        <v>0</v>
      </c>
      <c r="L7" s="14" t="b">
        <v>1</v>
      </c>
      <c r="M7" s="14">
        <f aca="true" t="shared" si="1" ref="M7:M15">IF(L7,I7,0)</f>
        <v>7</v>
      </c>
    </row>
    <row r="8" spans="2:13" ht="15.75" customHeight="1">
      <c r="B8" s="45" t="s">
        <v>36</v>
      </c>
      <c r="C8" s="46"/>
      <c r="D8" s="39"/>
      <c r="E8" s="4">
        <v>7</v>
      </c>
      <c r="F8" s="46" t="s">
        <v>45</v>
      </c>
      <c r="G8" s="46"/>
      <c r="H8" s="9"/>
      <c r="I8" s="4">
        <v>7</v>
      </c>
      <c r="J8" s="14" t="b">
        <v>0</v>
      </c>
      <c r="K8" s="14">
        <f t="shared" si="0"/>
        <v>0</v>
      </c>
      <c r="L8" s="14" t="b">
        <v>1</v>
      </c>
      <c r="M8" s="14">
        <f t="shared" si="1"/>
        <v>7</v>
      </c>
    </row>
    <row r="9" spans="2:13" ht="15.75" customHeight="1">
      <c r="B9" s="45" t="s">
        <v>37</v>
      </c>
      <c r="C9" s="46"/>
      <c r="D9" s="39"/>
      <c r="E9" s="4">
        <v>7</v>
      </c>
      <c r="F9" s="46" t="s">
        <v>9</v>
      </c>
      <c r="G9" s="46"/>
      <c r="H9" s="9"/>
      <c r="I9" s="4">
        <v>8</v>
      </c>
      <c r="J9" s="14" t="b">
        <v>0</v>
      </c>
      <c r="K9" s="14">
        <f t="shared" si="0"/>
        <v>0</v>
      </c>
      <c r="L9" s="14" t="b">
        <v>1</v>
      </c>
      <c r="M9" s="14">
        <f t="shared" si="1"/>
        <v>8</v>
      </c>
    </row>
    <row r="10" spans="2:13" ht="15.75" customHeight="1">
      <c r="B10" s="45" t="s">
        <v>10</v>
      </c>
      <c r="C10" s="46"/>
      <c r="D10" s="39"/>
      <c r="E10" s="4">
        <v>8</v>
      </c>
      <c r="F10" s="46" t="s">
        <v>46</v>
      </c>
      <c r="G10" s="46"/>
      <c r="H10" s="9"/>
      <c r="I10" s="4">
        <v>7</v>
      </c>
      <c r="J10" s="14" t="b">
        <v>0</v>
      </c>
      <c r="K10" s="14">
        <f t="shared" si="0"/>
        <v>0</v>
      </c>
      <c r="L10" s="14" t="b">
        <v>1</v>
      </c>
      <c r="M10" s="14">
        <f t="shared" si="1"/>
        <v>7</v>
      </c>
    </row>
    <row r="11" spans="2:13" ht="15.75" customHeight="1">
      <c r="B11" s="45" t="s">
        <v>12</v>
      </c>
      <c r="C11" s="46"/>
      <c r="D11" s="39"/>
      <c r="E11" s="4">
        <v>8</v>
      </c>
      <c r="F11" s="46" t="s">
        <v>53</v>
      </c>
      <c r="G11" s="46"/>
      <c r="H11" s="9"/>
      <c r="I11" s="4">
        <v>7</v>
      </c>
      <c r="J11" s="14" t="b">
        <v>0</v>
      </c>
      <c r="K11" s="14">
        <f t="shared" si="0"/>
        <v>0</v>
      </c>
      <c r="L11" s="14" t="b">
        <v>1</v>
      </c>
      <c r="M11" s="14">
        <f t="shared" si="1"/>
        <v>7</v>
      </c>
    </row>
    <row r="12" spans="2:13" ht="15.75" customHeight="1">
      <c r="B12" s="45" t="s">
        <v>24</v>
      </c>
      <c r="C12" s="46"/>
      <c r="D12" s="39"/>
      <c r="E12" s="4">
        <v>7</v>
      </c>
      <c r="F12" s="46" t="s">
        <v>25</v>
      </c>
      <c r="G12" s="46"/>
      <c r="H12" s="9"/>
      <c r="I12" s="4">
        <v>7</v>
      </c>
      <c r="J12" s="14" t="b">
        <v>0</v>
      </c>
      <c r="K12" s="14">
        <f t="shared" si="0"/>
        <v>0</v>
      </c>
      <c r="L12" s="14" t="b">
        <v>1</v>
      </c>
      <c r="M12" s="14">
        <f t="shared" si="1"/>
        <v>7</v>
      </c>
    </row>
    <row r="13" spans="2:13" ht="15.75" customHeight="1">
      <c r="B13" s="45" t="s">
        <v>25</v>
      </c>
      <c r="C13" s="46"/>
      <c r="D13" s="39"/>
      <c r="E13" s="4">
        <v>7</v>
      </c>
      <c r="F13" s="46" t="s">
        <v>30</v>
      </c>
      <c r="G13" s="46"/>
      <c r="H13" s="9"/>
      <c r="I13" s="4">
        <v>7</v>
      </c>
      <c r="J13" s="14" t="b">
        <v>0</v>
      </c>
      <c r="K13" s="14">
        <f t="shared" si="0"/>
        <v>0</v>
      </c>
      <c r="L13" s="14" t="b">
        <v>1</v>
      </c>
      <c r="M13" s="14">
        <f t="shared" si="1"/>
        <v>7</v>
      </c>
    </row>
    <row r="14" spans="2:13" ht="15.75" customHeight="1">
      <c r="B14" s="45" t="s">
        <v>13</v>
      </c>
      <c r="C14" s="46"/>
      <c r="D14" s="39"/>
      <c r="E14" s="4">
        <v>1</v>
      </c>
      <c r="F14" s="46" t="s">
        <v>14</v>
      </c>
      <c r="G14" s="46"/>
      <c r="H14" s="9"/>
      <c r="I14" s="4">
        <v>1.5</v>
      </c>
      <c r="J14" s="14" t="b">
        <v>0</v>
      </c>
      <c r="K14" s="14">
        <f t="shared" si="0"/>
        <v>0</v>
      </c>
      <c r="L14" s="14" t="b">
        <v>1</v>
      </c>
      <c r="M14" s="14">
        <f t="shared" si="1"/>
        <v>1.5</v>
      </c>
    </row>
    <row r="15" spans="2:13" ht="15.75" customHeight="1" thickBot="1">
      <c r="B15" s="50"/>
      <c r="C15" s="78"/>
      <c r="D15" s="78"/>
      <c r="E15" s="16"/>
      <c r="F15" s="57" t="s">
        <v>15</v>
      </c>
      <c r="G15" s="57"/>
      <c r="H15" s="3"/>
      <c r="I15" s="4">
        <v>1.5</v>
      </c>
      <c r="J15" s="14"/>
      <c r="K15" s="14">
        <f>SUM(K6:K14)</f>
        <v>0</v>
      </c>
      <c r="L15" s="14" t="b">
        <v>1</v>
      </c>
      <c r="M15" s="14">
        <f t="shared" si="1"/>
        <v>1.5</v>
      </c>
    </row>
    <row r="16" spans="2:13" ht="15.75" customHeight="1" thickBot="1">
      <c r="B16" s="64" t="s">
        <v>26</v>
      </c>
      <c r="C16" s="65"/>
      <c r="D16" s="68"/>
      <c r="E16" s="15">
        <f>SUM(K6:K14)</f>
        <v>0</v>
      </c>
      <c r="F16" s="47" t="s">
        <v>31</v>
      </c>
      <c r="G16" s="48"/>
      <c r="H16" s="49"/>
      <c r="I16" s="10">
        <v>0</v>
      </c>
      <c r="J16" s="14"/>
      <c r="K16" s="21" t="s">
        <v>51</v>
      </c>
      <c r="L16" s="14"/>
      <c r="M16" s="14">
        <f>SUM(M6:M15)</f>
        <v>60</v>
      </c>
    </row>
    <row r="17" spans="2:11" ht="15.75" customHeight="1" thickBot="1">
      <c r="B17" s="64" t="s">
        <v>27</v>
      </c>
      <c r="C17" s="65"/>
      <c r="D17" s="66">
        <f>E16*$K$5</f>
        <v>0</v>
      </c>
      <c r="E17" s="67"/>
      <c r="F17" s="50" t="s">
        <v>32</v>
      </c>
      <c r="G17" s="51"/>
      <c r="H17" s="66">
        <f>I16*$M$5</f>
        <v>0</v>
      </c>
      <c r="I17" s="67"/>
      <c r="K17" s="31">
        <f>E16+I16</f>
        <v>0</v>
      </c>
    </row>
    <row r="18" spans="2:9" ht="15" customHeight="1" thickBot="1">
      <c r="B18" s="42" t="s">
        <v>16</v>
      </c>
      <c r="C18" s="43"/>
      <c r="D18" s="43"/>
      <c r="E18" s="43"/>
      <c r="F18" s="18" t="s">
        <v>16</v>
      </c>
      <c r="G18" s="43" t="s">
        <v>21</v>
      </c>
      <c r="H18" s="43"/>
      <c r="I18" s="44"/>
    </row>
    <row r="19" spans="2:14" ht="15" customHeight="1" thickBot="1">
      <c r="B19" s="92" t="s">
        <v>38</v>
      </c>
      <c r="C19" s="87"/>
      <c r="D19" s="87"/>
      <c r="E19" s="87"/>
      <c r="F19" s="17" t="s">
        <v>28</v>
      </c>
      <c r="G19" s="87" t="s">
        <v>44</v>
      </c>
      <c r="H19" s="87"/>
      <c r="I19" s="74"/>
      <c r="K19" s="24" t="s">
        <v>52</v>
      </c>
      <c r="L19" s="25"/>
      <c r="M19" s="33" t="s">
        <v>60</v>
      </c>
      <c r="N19" s="29">
        <f>IF(K17&gt;15,6,3)</f>
        <v>3</v>
      </c>
    </row>
    <row r="20" spans="2:14" ht="15" customHeight="1" thickBot="1">
      <c r="B20" s="92" t="s">
        <v>18</v>
      </c>
      <c r="C20" s="87"/>
      <c r="D20" s="87"/>
      <c r="E20" s="87"/>
      <c r="F20" s="19" t="s">
        <v>42</v>
      </c>
      <c r="G20" s="93" t="s">
        <v>63</v>
      </c>
      <c r="H20" s="93"/>
      <c r="I20" s="94"/>
      <c r="K20" s="28">
        <f>ROUND(D17+H17,0)</f>
        <v>0</v>
      </c>
      <c r="L20" s="26"/>
      <c r="M20" s="34" t="str">
        <f>IF(N19=3,"прве две рате","првих пет рата")</f>
        <v>прве две рате</v>
      </c>
      <c r="N20" s="27">
        <f>ROUND(K20/N19,0)</f>
        <v>0</v>
      </c>
    </row>
    <row r="21" spans="2:14" ht="15.75" thickBot="1">
      <c r="B21" s="88" t="s">
        <v>39</v>
      </c>
      <c r="C21" s="89"/>
      <c r="D21" s="89"/>
      <c r="E21" s="89"/>
      <c r="F21" s="20"/>
      <c r="G21" s="95"/>
      <c r="H21" s="95"/>
      <c r="I21" s="96"/>
      <c r="K21" s="23"/>
      <c r="L21" s="23"/>
      <c r="M21" s="35" t="str">
        <f>"последња, "&amp;N19&amp;". рата"</f>
        <v>последња, 3. рата</v>
      </c>
      <c r="N21" s="36">
        <f>K20-(N19-1)*N20</f>
        <v>0</v>
      </c>
    </row>
    <row r="22" ht="15.75" thickBot="1"/>
    <row r="23" spans="2:9" ht="21.75" thickBot="1">
      <c r="B23" s="61" t="s">
        <v>61</v>
      </c>
      <c r="C23" s="62"/>
      <c r="D23" s="62"/>
      <c r="E23" s="62"/>
      <c r="F23" s="62"/>
      <c r="G23" s="62"/>
      <c r="H23" s="62"/>
      <c r="I23" s="63"/>
    </row>
  </sheetData>
  <sheetProtection/>
  <mergeCells count="43">
    <mergeCell ref="B20:E20"/>
    <mergeCell ref="B15:D15"/>
    <mergeCell ref="B17:C17"/>
    <mergeCell ref="D17:E17"/>
    <mergeCell ref="F17:G17"/>
    <mergeCell ref="H17:I17"/>
    <mergeCell ref="F15:G15"/>
    <mergeCell ref="B16:D16"/>
    <mergeCell ref="G20:I21"/>
    <mergeCell ref="F16:H16"/>
    <mergeCell ref="B2:I2"/>
    <mergeCell ref="B21:E21"/>
    <mergeCell ref="B18:E18"/>
    <mergeCell ref="G18:I18"/>
    <mergeCell ref="B19:E19"/>
    <mergeCell ref="B13:C13"/>
    <mergeCell ref="F13:G13"/>
    <mergeCell ref="B14:C14"/>
    <mergeCell ref="F14:G14"/>
    <mergeCell ref="G19:I19"/>
    <mergeCell ref="B10:C10"/>
    <mergeCell ref="F10:G10"/>
    <mergeCell ref="B11:C11"/>
    <mergeCell ref="F11:G11"/>
    <mergeCell ref="B12:C12"/>
    <mergeCell ref="F12:G12"/>
    <mergeCell ref="F6:G6"/>
    <mergeCell ref="B7:C7"/>
    <mergeCell ref="F7:G7"/>
    <mergeCell ref="B8:C8"/>
    <mergeCell ref="F8:G8"/>
    <mergeCell ref="B9:C9"/>
    <mergeCell ref="F9:G9"/>
    <mergeCell ref="B23:I23"/>
    <mergeCell ref="M4:N4"/>
    <mergeCell ref="M5:N5"/>
    <mergeCell ref="B4:E4"/>
    <mergeCell ref="F4:I4"/>
    <mergeCell ref="K4:L4"/>
    <mergeCell ref="B5:C5"/>
    <mergeCell ref="F5:G5"/>
    <mergeCell ref="K5:L5"/>
    <mergeCell ref="B6:C6"/>
  </mergeCells>
  <printOptions/>
  <pageMargins left="0.7" right="0.7" top="0.75" bottom="0.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B2:N23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1.71093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10.00390625" style="0" customWidth="1"/>
    <col min="6" max="6" width="21.421875" style="0" customWidth="1"/>
    <col min="7" max="7" width="10.57421875" style="0" customWidth="1"/>
    <col min="8" max="8" width="5.7109375" style="0" customWidth="1"/>
    <col min="9" max="9" width="7.7109375" style="0" customWidth="1"/>
    <col min="10" max="10" width="1.7109375" style="0" customWidth="1"/>
    <col min="11" max="11" width="17.7109375" style="0" customWidth="1"/>
    <col min="12" max="13" width="10.00390625" style="0" customWidth="1"/>
    <col min="14" max="14" width="22.421875" style="0" customWidth="1"/>
  </cols>
  <sheetData>
    <row r="1" ht="15.75" thickBot="1"/>
    <row r="2" spans="2:9" ht="15.75" thickBot="1">
      <c r="B2" s="79" t="s">
        <v>58</v>
      </c>
      <c r="C2" s="80"/>
      <c r="D2" s="80"/>
      <c r="E2" s="80"/>
      <c r="F2" s="80"/>
      <c r="G2" s="80"/>
      <c r="H2" s="80"/>
      <c r="I2" s="81"/>
    </row>
    <row r="3" ht="15.75" thickBot="1"/>
    <row r="4" spans="2:14" ht="15.75" thickBot="1">
      <c r="B4" s="82" t="s">
        <v>0</v>
      </c>
      <c r="C4" s="83"/>
      <c r="D4" s="83"/>
      <c r="E4" s="84"/>
      <c r="F4" s="82" t="s">
        <v>2</v>
      </c>
      <c r="G4" s="83"/>
      <c r="H4" s="83"/>
      <c r="I4" s="84"/>
      <c r="K4" s="54" t="s">
        <v>64</v>
      </c>
      <c r="L4" s="54"/>
      <c r="M4" s="54" t="s">
        <v>65</v>
      </c>
      <c r="N4" s="54"/>
    </row>
    <row r="5" spans="2:14" ht="16.5" thickBot="1">
      <c r="B5" s="40" t="s">
        <v>23</v>
      </c>
      <c r="C5" s="41"/>
      <c r="D5" s="37"/>
      <c r="E5" s="2" t="s">
        <v>1</v>
      </c>
      <c r="F5" s="40" t="s">
        <v>23</v>
      </c>
      <c r="G5" s="41"/>
      <c r="H5" s="1"/>
      <c r="I5" s="2" t="s">
        <v>1</v>
      </c>
      <c r="K5" s="59">
        <v>1280</v>
      </c>
      <c r="L5" s="60"/>
      <c r="M5" s="55">
        <v>0</v>
      </c>
      <c r="N5" s="56"/>
    </row>
    <row r="6" spans="2:13" ht="15.75" customHeight="1">
      <c r="B6" s="52" t="s">
        <v>35</v>
      </c>
      <c r="C6" s="53"/>
      <c r="D6" s="38"/>
      <c r="E6" s="12">
        <v>7</v>
      </c>
      <c r="F6" s="53" t="s">
        <v>11</v>
      </c>
      <c r="G6" s="53"/>
      <c r="H6" s="11"/>
      <c r="I6" s="4">
        <v>7</v>
      </c>
      <c r="J6" s="14" t="b">
        <v>0</v>
      </c>
      <c r="K6" s="14">
        <f aca="true" t="shared" si="0" ref="K6:K14">IF(J6,E6,0)</f>
        <v>0</v>
      </c>
      <c r="L6" s="14" t="b">
        <v>1</v>
      </c>
      <c r="M6" s="14">
        <f>IF(L6,I6,0)</f>
        <v>7</v>
      </c>
    </row>
    <row r="7" spans="2:13" ht="15.75" customHeight="1">
      <c r="B7" s="45" t="s">
        <v>4</v>
      </c>
      <c r="C7" s="46"/>
      <c r="D7" s="39"/>
      <c r="E7" s="4">
        <v>8</v>
      </c>
      <c r="F7" s="97" t="s">
        <v>46</v>
      </c>
      <c r="G7" s="97"/>
      <c r="H7" s="9"/>
      <c r="I7" s="4">
        <v>7</v>
      </c>
      <c r="J7" s="14" t="b">
        <v>0</v>
      </c>
      <c r="K7" s="14">
        <f t="shared" si="0"/>
        <v>0</v>
      </c>
      <c r="L7" s="14" t="b">
        <v>1</v>
      </c>
      <c r="M7" s="14">
        <f aca="true" t="shared" si="1" ref="M7:M15">IF(L7,I7,0)</f>
        <v>7</v>
      </c>
    </row>
    <row r="8" spans="2:13" ht="15.75" customHeight="1">
      <c r="B8" s="45" t="s">
        <v>36</v>
      </c>
      <c r="C8" s="46"/>
      <c r="D8" s="39"/>
      <c r="E8" s="4">
        <v>7</v>
      </c>
      <c r="F8" s="46" t="s">
        <v>45</v>
      </c>
      <c r="G8" s="46"/>
      <c r="H8" s="9"/>
      <c r="I8" s="4">
        <v>7</v>
      </c>
      <c r="J8" s="14" t="b">
        <v>0</v>
      </c>
      <c r="K8" s="14">
        <f t="shared" si="0"/>
        <v>0</v>
      </c>
      <c r="L8" s="14" t="b">
        <v>1</v>
      </c>
      <c r="M8" s="14">
        <f t="shared" si="1"/>
        <v>7</v>
      </c>
    </row>
    <row r="9" spans="2:13" ht="15.75" customHeight="1">
      <c r="B9" s="45" t="s">
        <v>37</v>
      </c>
      <c r="C9" s="46"/>
      <c r="D9" s="39"/>
      <c r="E9" s="4">
        <v>7</v>
      </c>
      <c r="F9" s="46" t="s">
        <v>9</v>
      </c>
      <c r="G9" s="46"/>
      <c r="H9" s="9"/>
      <c r="I9" s="4">
        <v>8</v>
      </c>
      <c r="J9" s="14" t="b">
        <v>0</v>
      </c>
      <c r="K9" s="14">
        <f t="shared" si="0"/>
        <v>0</v>
      </c>
      <c r="L9" s="14" t="b">
        <v>1</v>
      </c>
      <c r="M9" s="14">
        <f t="shared" si="1"/>
        <v>8</v>
      </c>
    </row>
    <row r="10" spans="2:13" ht="15.75" customHeight="1">
      <c r="B10" s="45" t="s">
        <v>10</v>
      </c>
      <c r="C10" s="46"/>
      <c r="D10" s="39"/>
      <c r="E10" s="4">
        <v>8</v>
      </c>
      <c r="F10" s="46" t="s">
        <v>33</v>
      </c>
      <c r="G10" s="46"/>
      <c r="H10" s="9"/>
      <c r="I10" s="4">
        <v>7</v>
      </c>
      <c r="J10" s="14" t="b">
        <v>0</v>
      </c>
      <c r="K10" s="14">
        <f t="shared" si="0"/>
        <v>0</v>
      </c>
      <c r="L10" s="14" t="b">
        <v>1</v>
      </c>
      <c r="M10" s="14">
        <f t="shared" si="1"/>
        <v>7</v>
      </c>
    </row>
    <row r="11" spans="2:13" ht="15.75" customHeight="1">
      <c r="B11" s="45" t="s">
        <v>12</v>
      </c>
      <c r="C11" s="46"/>
      <c r="D11" s="39"/>
      <c r="E11" s="4">
        <v>8</v>
      </c>
      <c r="F11" s="46" t="s">
        <v>53</v>
      </c>
      <c r="G11" s="46"/>
      <c r="H11" s="9"/>
      <c r="I11" s="4">
        <v>7</v>
      </c>
      <c r="J11" s="14" t="b">
        <v>0</v>
      </c>
      <c r="K11" s="14">
        <f t="shared" si="0"/>
        <v>0</v>
      </c>
      <c r="L11" s="14" t="b">
        <v>1</v>
      </c>
      <c r="M11" s="14">
        <f t="shared" si="1"/>
        <v>7</v>
      </c>
    </row>
    <row r="12" spans="2:13" ht="15.75" customHeight="1">
      <c r="B12" s="45" t="s">
        <v>24</v>
      </c>
      <c r="C12" s="46"/>
      <c r="D12" s="39"/>
      <c r="E12" s="4">
        <v>7</v>
      </c>
      <c r="F12" s="46" t="s">
        <v>25</v>
      </c>
      <c r="G12" s="46"/>
      <c r="H12" s="9"/>
      <c r="I12" s="4">
        <v>7</v>
      </c>
      <c r="J12" s="14" t="b">
        <v>0</v>
      </c>
      <c r="K12" s="14">
        <f t="shared" si="0"/>
        <v>0</v>
      </c>
      <c r="L12" s="14" t="b">
        <v>1</v>
      </c>
      <c r="M12" s="14">
        <f t="shared" si="1"/>
        <v>7</v>
      </c>
    </row>
    <row r="13" spans="2:13" ht="15.75" customHeight="1">
      <c r="B13" s="45" t="s">
        <v>25</v>
      </c>
      <c r="C13" s="46"/>
      <c r="D13" s="39"/>
      <c r="E13" s="4">
        <v>7</v>
      </c>
      <c r="F13" s="46" t="s">
        <v>30</v>
      </c>
      <c r="G13" s="46"/>
      <c r="H13" s="9"/>
      <c r="I13" s="4">
        <v>7</v>
      </c>
      <c r="J13" s="14" t="b">
        <v>0</v>
      </c>
      <c r="K13" s="14">
        <f t="shared" si="0"/>
        <v>0</v>
      </c>
      <c r="L13" s="14" t="b">
        <v>1</v>
      </c>
      <c r="M13" s="14">
        <f t="shared" si="1"/>
        <v>7</v>
      </c>
    </row>
    <row r="14" spans="2:13" ht="15.75" customHeight="1">
      <c r="B14" s="45" t="s">
        <v>13</v>
      </c>
      <c r="C14" s="46"/>
      <c r="D14" s="39"/>
      <c r="E14" s="4">
        <v>1</v>
      </c>
      <c r="F14" s="46" t="s">
        <v>14</v>
      </c>
      <c r="G14" s="46"/>
      <c r="H14" s="9"/>
      <c r="I14" s="4">
        <v>1.5</v>
      </c>
      <c r="J14" s="14" t="b">
        <v>0</v>
      </c>
      <c r="K14" s="14">
        <f t="shared" si="0"/>
        <v>0</v>
      </c>
      <c r="L14" s="14" t="b">
        <v>1</v>
      </c>
      <c r="M14" s="14">
        <f t="shared" si="1"/>
        <v>1.5</v>
      </c>
    </row>
    <row r="15" spans="2:13" ht="15.75" customHeight="1" thickBot="1">
      <c r="B15" s="50"/>
      <c r="C15" s="78"/>
      <c r="D15" s="78"/>
      <c r="E15" s="16"/>
      <c r="F15" s="57" t="s">
        <v>15</v>
      </c>
      <c r="G15" s="57"/>
      <c r="H15" s="3"/>
      <c r="I15" s="4">
        <v>1.5</v>
      </c>
      <c r="J15" s="14"/>
      <c r="K15" s="14">
        <f>SUM(K6:K14)</f>
        <v>0</v>
      </c>
      <c r="L15" s="14" t="b">
        <v>1</v>
      </c>
      <c r="M15" s="14">
        <f t="shared" si="1"/>
        <v>1.5</v>
      </c>
    </row>
    <row r="16" spans="2:13" ht="15.75" customHeight="1" thickBot="1">
      <c r="B16" s="64" t="s">
        <v>26</v>
      </c>
      <c r="C16" s="65"/>
      <c r="D16" s="68"/>
      <c r="E16" s="15">
        <f>SUM(K6:K14)</f>
        <v>0</v>
      </c>
      <c r="F16" s="47" t="s">
        <v>31</v>
      </c>
      <c r="G16" s="48"/>
      <c r="H16" s="49"/>
      <c r="I16" s="10">
        <v>0</v>
      </c>
      <c r="J16" s="14"/>
      <c r="K16" s="21" t="s">
        <v>51</v>
      </c>
      <c r="L16" s="14"/>
      <c r="M16" s="14">
        <f>SUM(M6:M15)</f>
        <v>60</v>
      </c>
    </row>
    <row r="17" spans="2:11" ht="15.75" customHeight="1" thickBot="1">
      <c r="B17" s="64" t="s">
        <v>27</v>
      </c>
      <c r="C17" s="65"/>
      <c r="D17" s="66">
        <f>E16*$K$5</f>
        <v>0</v>
      </c>
      <c r="E17" s="67"/>
      <c r="F17" s="50" t="s">
        <v>32</v>
      </c>
      <c r="G17" s="51"/>
      <c r="H17" s="66">
        <f>I16*$M$5</f>
        <v>0</v>
      </c>
      <c r="I17" s="67"/>
      <c r="K17" s="31">
        <f>E16+I16</f>
        <v>0</v>
      </c>
    </row>
    <row r="18" spans="2:9" ht="15" customHeight="1" thickBot="1">
      <c r="B18" s="42" t="s">
        <v>16</v>
      </c>
      <c r="C18" s="43"/>
      <c r="D18" s="43"/>
      <c r="E18" s="43"/>
      <c r="F18" s="18" t="s">
        <v>16</v>
      </c>
      <c r="G18" s="43" t="s">
        <v>21</v>
      </c>
      <c r="H18" s="43"/>
      <c r="I18" s="44"/>
    </row>
    <row r="19" spans="2:14" ht="15" customHeight="1" thickBot="1">
      <c r="B19" s="92" t="s">
        <v>38</v>
      </c>
      <c r="C19" s="87"/>
      <c r="D19" s="87"/>
      <c r="E19" s="87"/>
      <c r="F19" s="17" t="s">
        <v>48</v>
      </c>
      <c r="G19" s="98" t="s">
        <v>44</v>
      </c>
      <c r="H19" s="98"/>
      <c r="I19" s="99"/>
      <c r="K19" s="24" t="s">
        <v>52</v>
      </c>
      <c r="L19" s="25"/>
      <c r="M19" s="33" t="s">
        <v>60</v>
      </c>
      <c r="N19" s="29">
        <f>IF(K17&gt;15,6,3)</f>
        <v>3</v>
      </c>
    </row>
    <row r="20" spans="2:14" ht="15" customHeight="1" thickBot="1">
      <c r="B20" s="92" t="s">
        <v>18</v>
      </c>
      <c r="C20" s="87"/>
      <c r="D20" s="87"/>
      <c r="E20" s="87"/>
      <c r="F20" s="19" t="s">
        <v>42</v>
      </c>
      <c r="G20" s="93" t="s">
        <v>63</v>
      </c>
      <c r="H20" s="93"/>
      <c r="I20" s="94"/>
      <c r="K20" s="28">
        <f>ROUND(D17+H17,0)</f>
        <v>0</v>
      </c>
      <c r="L20" s="26"/>
      <c r="M20" s="34" t="str">
        <f>IF(N19=3,"прве две рате","првих пет рата")</f>
        <v>прве две рате</v>
      </c>
      <c r="N20" s="27">
        <f>ROUND(K20/N19,0)</f>
        <v>0</v>
      </c>
    </row>
    <row r="21" spans="2:14" ht="15" customHeight="1" thickBot="1">
      <c r="B21" s="88" t="s">
        <v>39</v>
      </c>
      <c r="C21" s="89"/>
      <c r="D21" s="89"/>
      <c r="E21" s="89"/>
      <c r="F21" s="32" t="s">
        <v>20</v>
      </c>
      <c r="G21" s="95"/>
      <c r="H21" s="95"/>
      <c r="I21" s="96"/>
      <c r="K21" s="23"/>
      <c r="L21" s="23"/>
      <c r="M21" s="35" t="str">
        <f>"последња, "&amp;N19&amp;". рата"</f>
        <v>последња, 3. рата</v>
      </c>
      <c r="N21" s="36">
        <f>K20-(N19-1)*N20</f>
        <v>0</v>
      </c>
    </row>
    <row r="22" ht="15.75" thickBot="1"/>
    <row r="23" spans="2:9" ht="21.75" thickBot="1">
      <c r="B23" s="61" t="s">
        <v>61</v>
      </c>
      <c r="C23" s="62"/>
      <c r="D23" s="62"/>
      <c r="E23" s="62"/>
      <c r="F23" s="62"/>
      <c r="G23" s="62"/>
      <c r="H23" s="62"/>
      <c r="I23" s="63"/>
    </row>
  </sheetData>
  <sheetProtection/>
  <mergeCells count="43">
    <mergeCell ref="B20:E20"/>
    <mergeCell ref="B15:D15"/>
    <mergeCell ref="B17:C17"/>
    <mergeCell ref="D17:E17"/>
    <mergeCell ref="F17:G17"/>
    <mergeCell ref="H17:I17"/>
    <mergeCell ref="F15:G15"/>
    <mergeCell ref="B16:D16"/>
    <mergeCell ref="G20:I21"/>
    <mergeCell ref="F16:H16"/>
    <mergeCell ref="B2:I2"/>
    <mergeCell ref="B21:E21"/>
    <mergeCell ref="B18:E18"/>
    <mergeCell ref="G18:I18"/>
    <mergeCell ref="B19:E19"/>
    <mergeCell ref="B13:C13"/>
    <mergeCell ref="F13:G13"/>
    <mergeCell ref="B14:C14"/>
    <mergeCell ref="F14:G14"/>
    <mergeCell ref="G19:I19"/>
    <mergeCell ref="B10:C10"/>
    <mergeCell ref="F10:G10"/>
    <mergeCell ref="B11:C11"/>
    <mergeCell ref="F11:G11"/>
    <mergeCell ref="B12:C12"/>
    <mergeCell ref="F12:G12"/>
    <mergeCell ref="F6:G6"/>
    <mergeCell ref="B7:C7"/>
    <mergeCell ref="F7:G7"/>
    <mergeCell ref="B8:C8"/>
    <mergeCell ref="F8:G8"/>
    <mergeCell ref="B9:C9"/>
    <mergeCell ref="F9:G9"/>
    <mergeCell ref="B23:I23"/>
    <mergeCell ref="M4:N4"/>
    <mergeCell ref="B4:E4"/>
    <mergeCell ref="F4:I4"/>
    <mergeCell ref="K4:L4"/>
    <mergeCell ref="B5:C5"/>
    <mergeCell ref="F5:G5"/>
    <mergeCell ref="K5:L5"/>
    <mergeCell ref="M5:N5"/>
    <mergeCell ref="B6:C6"/>
  </mergeCells>
  <printOptions/>
  <pageMargins left="0.7" right="0.7" top="0.75" bottom="0.75" header="0.3" footer="0.3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N23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9.57421875" style="0" customWidth="1"/>
    <col min="6" max="6" width="22.421875" style="0" customWidth="1"/>
    <col min="7" max="7" width="10.8515625" style="0" customWidth="1"/>
    <col min="8" max="8" width="5.7109375" style="0" customWidth="1"/>
    <col min="9" max="9" width="7.00390625" style="0" customWidth="1"/>
    <col min="10" max="10" width="1.421875" style="0" customWidth="1"/>
    <col min="11" max="11" width="19.140625" style="0" customWidth="1"/>
    <col min="12" max="12" width="8.7109375" style="0" customWidth="1"/>
    <col min="13" max="13" width="10.28125" style="0" customWidth="1"/>
    <col min="14" max="14" width="21.421875" style="0" customWidth="1"/>
  </cols>
  <sheetData>
    <row r="1" ht="15.75" thickBot="1"/>
    <row r="2" spans="2:9" ht="15.75" thickBot="1">
      <c r="B2" s="79" t="s">
        <v>59</v>
      </c>
      <c r="C2" s="80"/>
      <c r="D2" s="80"/>
      <c r="E2" s="80"/>
      <c r="F2" s="80"/>
      <c r="G2" s="80"/>
      <c r="H2" s="80"/>
      <c r="I2" s="81"/>
    </row>
    <row r="3" ht="15.75" thickBot="1"/>
    <row r="4" spans="2:14" ht="15.75" thickBot="1">
      <c r="B4" s="82" t="s">
        <v>0</v>
      </c>
      <c r="C4" s="83"/>
      <c r="D4" s="83"/>
      <c r="E4" s="84"/>
      <c r="F4" s="82" t="s">
        <v>2</v>
      </c>
      <c r="G4" s="83"/>
      <c r="H4" s="83"/>
      <c r="I4" s="84"/>
      <c r="K4" s="54" t="s">
        <v>64</v>
      </c>
      <c r="L4" s="54"/>
      <c r="M4" s="54" t="s">
        <v>65</v>
      </c>
      <c r="N4" s="54"/>
    </row>
    <row r="5" spans="2:14" ht="16.5" thickBot="1">
      <c r="B5" s="40" t="s">
        <v>23</v>
      </c>
      <c r="C5" s="41"/>
      <c r="D5" s="37"/>
      <c r="E5" s="2" t="s">
        <v>1</v>
      </c>
      <c r="F5" s="40" t="s">
        <v>23</v>
      </c>
      <c r="G5" s="41"/>
      <c r="H5" s="1"/>
      <c r="I5" s="2" t="s">
        <v>1</v>
      </c>
      <c r="K5" s="59">
        <v>1280</v>
      </c>
      <c r="L5" s="60"/>
      <c r="M5" s="55">
        <v>0</v>
      </c>
      <c r="N5" s="56"/>
    </row>
    <row r="6" spans="2:13" ht="15.75" customHeight="1">
      <c r="B6" s="52" t="s">
        <v>35</v>
      </c>
      <c r="C6" s="53"/>
      <c r="D6" s="38"/>
      <c r="E6" s="12">
        <v>7</v>
      </c>
      <c r="F6" s="53" t="s">
        <v>11</v>
      </c>
      <c r="G6" s="53"/>
      <c r="H6" s="11"/>
      <c r="I6" s="4">
        <v>7</v>
      </c>
      <c r="J6" s="14" t="b">
        <v>0</v>
      </c>
      <c r="K6" s="14">
        <f aca="true" t="shared" si="0" ref="K6:K14">IF(J6,E6,0)</f>
        <v>0</v>
      </c>
      <c r="L6" s="14" t="b">
        <v>1</v>
      </c>
      <c r="M6" s="14">
        <f>IF(L6,I6,0)</f>
        <v>7</v>
      </c>
    </row>
    <row r="7" spans="2:13" ht="15.75" customHeight="1">
      <c r="B7" s="45" t="s">
        <v>4</v>
      </c>
      <c r="C7" s="46"/>
      <c r="D7" s="39"/>
      <c r="E7" s="4">
        <v>8</v>
      </c>
      <c r="F7" s="46" t="s">
        <v>50</v>
      </c>
      <c r="G7" s="46"/>
      <c r="H7" s="9"/>
      <c r="I7" s="4">
        <v>7</v>
      </c>
      <c r="J7" s="14" t="b">
        <v>0</v>
      </c>
      <c r="K7" s="14">
        <f t="shared" si="0"/>
        <v>0</v>
      </c>
      <c r="L7" s="14" t="b">
        <v>1</v>
      </c>
      <c r="M7" s="14">
        <f aca="true" t="shared" si="1" ref="M7:M15">IF(L7,I7,0)</f>
        <v>7</v>
      </c>
    </row>
    <row r="8" spans="2:13" ht="15.75" customHeight="1">
      <c r="B8" s="45" t="s">
        <v>36</v>
      </c>
      <c r="C8" s="46"/>
      <c r="D8" s="39"/>
      <c r="E8" s="4">
        <v>7</v>
      </c>
      <c r="F8" s="46" t="s">
        <v>45</v>
      </c>
      <c r="G8" s="46"/>
      <c r="H8" s="9"/>
      <c r="I8" s="4">
        <v>7</v>
      </c>
      <c r="J8" s="14" t="b">
        <v>0</v>
      </c>
      <c r="K8" s="14">
        <f t="shared" si="0"/>
        <v>0</v>
      </c>
      <c r="L8" s="14" t="b">
        <v>1</v>
      </c>
      <c r="M8" s="14">
        <f t="shared" si="1"/>
        <v>7</v>
      </c>
    </row>
    <row r="9" spans="2:13" ht="15.75" customHeight="1">
      <c r="B9" s="45" t="s">
        <v>37</v>
      </c>
      <c r="C9" s="46"/>
      <c r="D9" s="39"/>
      <c r="E9" s="4">
        <v>7</v>
      </c>
      <c r="F9" s="46" t="s">
        <v>9</v>
      </c>
      <c r="G9" s="46"/>
      <c r="H9" s="9"/>
      <c r="I9" s="4">
        <v>8</v>
      </c>
      <c r="J9" s="14" t="b">
        <v>0</v>
      </c>
      <c r="K9" s="14">
        <f t="shared" si="0"/>
        <v>0</v>
      </c>
      <c r="L9" s="14" t="b">
        <v>1</v>
      </c>
      <c r="M9" s="14">
        <f t="shared" si="1"/>
        <v>8</v>
      </c>
    </row>
    <row r="10" spans="2:13" ht="15.75" customHeight="1">
      <c r="B10" s="45" t="s">
        <v>10</v>
      </c>
      <c r="C10" s="46"/>
      <c r="D10" s="39"/>
      <c r="E10" s="4">
        <v>8</v>
      </c>
      <c r="F10" s="46" t="s">
        <v>47</v>
      </c>
      <c r="G10" s="46"/>
      <c r="H10" s="9"/>
      <c r="I10" s="4">
        <v>7</v>
      </c>
      <c r="J10" s="14" t="b">
        <v>0</v>
      </c>
      <c r="K10" s="14">
        <f t="shared" si="0"/>
        <v>0</v>
      </c>
      <c r="L10" s="14" t="b">
        <v>1</v>
      </c>
      <c r="M10" s="14">
        <f t="shared" si="1"/>
        <v>7</v>
      </c>
    </row>
    <row r="11" spans="2:13" ht="15.75" customHeight="1">
      <c r="B11" s="45" t="s">
        <v>12</v>
      </c>
      <c r="C11" s="46"/>
      <c r="D11" s="39"/>
      <c r="E11" s="4">
        <v>8</v>
      </c>
      <c r="F11" s="46" t="s">
        <v>53</v>
      </c>
      <c r="G11" s="46"/>
      <c r="H11" s="9"/>
      <c r="I11" s="4">
        <v>7</v>
      </c>
      <c r="J11" s="14" t="b">
        <v>0</v>
      </c>
      <c r="K11" s="14">
        <f t="shared" si="0"/>
        <v>0</v>
      </c>
      <c r="L11" s="14" t="b">
        <v>1</v>
      </c>
      <c r="M11" s="14">
        <f t="shared" si="1"/>
        <v>7</v>
      </c>
    </row>
    <row r="12" spans="2:13" ht="15.75" customHeight="1">
      <c r="B12" s="45" t="s">
        <v>24</v>
      </c>
      <c r="C12" s="46"/>
      <c r="D12" s="39"/>
      <c r="E12" s="4">
        <v>7</v>
      </c>
      <c r="F12" s="46" t="s">
        <v>25</v>
      </c>
      <c r="G12" s="46"/>
      <c r="H12" s="9"/>
      <c r="I12" s="4">
        <v>7</v>
      </c>
      <c r="J12" s="14" t="b">
        <v>0</v>
      </c>
      <c r="K12" s="14">
        <f t="shared" si="0"/>
        <v>0</v>
      </c>
      <c r="L12" s="14" t="b">
        <v>1</v>
      </c>
      <c r="M12" s="14">
        <f t="shared" si="1"/>
        <v>7</v>
      </c>
    </row>
    <row r="13" spans="2:13" ht="15.75" customHeight="1">
      <c r="B13" s="45" t="s">
        <v>25</v>
      </c>
      <c r="C13" s="46"/>
      <c r="D13" s="39"/>
      <c r="E13" s="4">
        <v>7</v>
      </c>
      <c r="F13" s="46" t="s">
        <v>30</v>
      </c>
      <c r="G13" s="46"/>
      <c r="H13" s="9"/>
      <c r="I13" s="4">
        <v>7</v>
      </c>
      <c r="J13" s="14" t="b">
        <v>0</v>
      </c>
      <c r="K13" s="14">
        <f t="shared" si="0"/>
        <v>0</v>
      </c>
      <c r="L13" s="14" t="b">
        <v>1</v>
      </c>
      <c r="M13" s="14">
        <f t="shared" si="1"/>
        <v>7</v>
      </c>
    </row>
    <row r="14" spans="2:13" ht="15.75" customHeight="1">
      <c r="B14" s="45" t="s">
        <v>13</v>
      </c>
      <c r="C14" s="46"/>
      <c r="D14" s="39"/>
      <c r="E14" s="4">
        <v>1</v>
      </c>
      <c r="F14" s="46" t="s">
        <v>14</v>
      </c>
      <c r="G14" s="46"/>
      <c r="H14" s="9"/>
      <c r="I14" s="4">
        <v>1.5</v>
      </c>
      <c r="J14" s="14" t="b">
        <v>0</v>
      </c>
      <c r="K14" s="14">
        <f t="shared" si="0"/>
        <v>0</v>
      </c>
      <c r="L14" s="14" t="b">
        <v>1</v>
      </c>
      <c r="M14" s="14">
        <f t="shared" si="1"/>
        <v>1.5</v>
      </c>
    </row>
    <row r="15" spans="2:13" ht="15.75" customHeight="1" thickBot="1">
      <c r="B15" s="50"/>
      <c r="C15" s="78"/>
      <c r="D15" s="78"/>
      <c r="E15" s="16"/>
      <c r="F15" s="57" t="s">
        <v>15</v>
      </c>
      <c r="G15" s="57"/>
      <c r="H15" s="3"/>
      <c r="I15" s="4">
        <v>1.5</v>
      </c>
      <c r="J15" s="14"/>
      <c r="K15" s="14">
        <f>SUM(K6:K14)</f>
        <v>0</v>
      </c>
      <c r="L15" s="14" t="b">
        <v>1</v>
      </c>
      <c r="M15" s="14">
        <f t="shared" si="1"/>
        <v>1.5</v>
      </c>
    </row>
    <row r="16" spans="2:13" ht="15.75" customHeight="1" thickBot="1">
      <c r="B16" s="64" t="s">
        <v>26</v>
      </c>
      <c r="C16" s="65"/>
      <c r="D16" s="68"/>
      <c r="E16" s="15">
        <f>SUM(K6:K14)</f>
        <v>0</v>
      </c>
      <c r="F16" s="47" t="s">
        <v>31</v>
      </c>
      <c r="G16" s="48"/>
      <c r="H16" s="49"/>
      <c r="I16" s="10">
        <v>0</v>
      </c>
      <c r="J16" s="14"/>
      <c r="K16" s="21" t="s">
        <v>51</v>
      </c>
      <c r="L16" s="14"/>
      <c r="M16" s="14">
        <f>SUM(M6:M15)</f>
        <v>60</v>
      </c>
    </row>
    <row r="17" spans="2:11" ht="15.75" customHeight="1" thickBot="1">
      <c r="B17" s="64" t="s">
        <v>27</v>
      </c>
      <c r="C17" s="65"/>
      <c r="D17" s="66">
        <f>E16*$K$5</f>
        <v>0</v>
      </c>
      <c r="E17" s="67"/>
      <c r="F17" s="50" t="s">
        <v>32</v>
      </c>
      <c r="G17" s="51"/>
      <c r="H17" s="66">
        <f>I16*$M$5</f>
        <v>0</v>
      </c>
      <c r="I17" s="67"/>
      <c r="K17" s="31">
        <f>E16+I16</f>
        <v>0</v>
      </c>
    </row>
    <row r="18" spans="2:9" ht="15" customHeight="1" thickBot="1">
      <c r="B18" s="42" t="s">
        <v>16</v>
      </c>
      <c r="C18" s="43"/>
      <c r="D18" s="43"/>
      <c r="E18" s="43"/>
      <c r="F18" s="18" t="s">
        <v>16</v>
      </c>
      <c r="G18" s="43" t="s">
        <v>21</v>
      </c>
      <c r="H18" s="43"/>
      <c r="I18" s="44"/>
    </row>
    <row r="19" spans="2:14" ht="15" customHeight="1" thickBot="1">
      <c r="B19" s="92" t="s">
        <v>38</v>
      </c>
      <c r="C19" s="87"/>
      <c r="D19" s="87"/>
      <c r="E19" s="87"/>
      <c r="F19" s="17" t="s">
        <v>28</v>
      </c>
      <c r="G19" s="87" t="s">
        <v>49</v>
      </c>
      <c r="H19" s="87"/>
      <c r="I19" s="74"/>
      <c r="K19" s="24" t="s">
        <v>52</v>
      </c>
      <c r="L19" s="25"/>
      <c r="M19" s="33" t="s">
        <v>60</v>
      </c>
      <c r="N19" s="29">
        <f>IF(K17&gt;15,6,3)</f>
        <v>3</v>
      </c>
    </row>
    <row r="20" spans="2:14" ht="15" customHeight="1" thickBot="1">
      <c r="B20" s="92" t="s">
        <v>18</v>
      </c>
      <c r="C20" s="87"/>
      <c r="D20" s="87"/>
      <c r="E20" s="87"/>
      <c r="F20" s="19" t="s">
        <v>42</v>
      </c>
      <c r="G20" s="93" t="s">
        <v>63</v>
      </c>
      <c r="H20" s="93"/>
      <c r="I20" s="94"/>
      <c r="K20" s="28">
        <f>ROUND(D17+H17,0)</f>
        <v>0</v>
      </c>
      <c r="L20" s="26"/>
      <c r="M20" s="34" t="str">
        <f>IF(N19=3,"прве две рате","првих пет рата")</f>
        <v>прве две рате</v>
      </c>
      <c r="N20" s="27">
        <f>ROUND(K20/N19,0)</f>
        <v>0</v>
      </c>
    </row>
    <row r="21" spans="2:14" ht="15.75" thickBot="1">
      <c r="B21" s="88" t="s">
        <v>39</v>
      </c>
      <c r="C21" s="89"/>
      <c r="D21" s="89"/>
      <c r="E21" s="89"/>
      <c r="F21" s="20"/>
      <c r="G21" s="95"/>
      <c r="H21" s="95"/>
      <c r="I21" s="96"/>
      <c r="K21" s="23"/>
      <c r="L21" s="23"/>
      <c r="M21" s="35" t="str">
        <f>"последња, "&amp;N19&amp;". рата"</f>
        <v>последња, 3. рата</v>
      </c>
      <c r="N21" s="36">
        <f>K20-(N19-1)*N20</f>
        <v>0</v>
      </c>
    </row>
    <row r="22" ht="15.75" thickBot="1"/>
    <row r="23" spans="2:9" ht="21.75" thickBot="1">
      <c r="B23" s="61" t="s">
        <v>61</v>
      </c>
      <c r="C23" s="62"/>
      <c r="D23" s="62"/>
      <c r="E23" s="62"/>
      <c r="F23" s="62"/>
      <c r="G23" s="62"/>
      <c r="H23" s="62"/>
      <c r="I23" s="63"/>
    </row>
  </sheetData>
  <sheetProtection/>
  <mergeCells count="43">
    <mergeCell ref="B20:E20"/>
    <mergeCell ref="B15:D15"/>
    <mergeCell ref="B17:C17"/>
    <mergeCell ref="D17:E17"/>
    <mergeCell ref="F17:G17"/>
    <mergeCell ref="H17:I17"/>
    <mergeCell ref="F15:G15"/>
    <mergeCell ref="B16:D16"/>
    <mergeCell ref="G20:I21"/>
    <mergeCell ref="F16:H16"/>
    <mergeCell ref="B2:I2"/>
    <mergeCell ref="B21:E21"/>
    <mergeCell ref="B18:E18"/>
    <mergeCell ref="G18:I18"/>
    <mergeCell ref="B19:E19"/>
    <mergeCell ref="B13:C13"/>
    <mergeCell ref="F13:G13"/>
    <mergeCell ref="B14:C14"/>
    <mergeCell ref="F14:G14"/>
    <mergeCell ref="G19:I19"/>
    <mergeCell ref="B10:C10"/>
    <mergeCell ref="F10:G10"/>
    <mergeCell ref="B11:C11"/>
    <mergeCell ref="F11:G11"/>
    <mergeCell ref="B12:C12"/>
    <mergeCell ref="F12:G12"/>
    <mergeCell ref="F6:G6"/>
    <mergeCell ref="B7:C7"/>
    <mergeCell ref="F7:G7"/>
    <mergeCell ref="B8:C8"/>
    <mergeCell ref="F8:G8"/>
    <mergeCell ref="B9:C9"/>
    <mergeCell ref="F9:G9"/>
    <mergeCell ref="B23:I23"/>
    <mergeCell ref="M4:N4"/>
    <mergeCell ref="B4:E4"/>
    <mergeCell ref="F4:I4"/>
    <mergeCell ref="K4:L4"/>
    <mergeCell ref="B5:C5"/>
    <mergeCell ref="F5:G5"/>
    <mergeCell ref="K5:L5"/>
    <mergeCell ref="M5:N5"/>
    <mergeCell ref="B6:C6"/>
  </mergeCell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dcterms:created xsi:type="dcterms:W3CDTF">2016-10-06T18:39:33Z</dcterms:created>
  <dcterms:modified xsi:type="dcterms:W3CDTF">2023-09-06T10:21:39Z</dcterms:modified>
  <cp:category/>
  <cp:version/>
  <cp:contentType/>
  <cp:contentStatus/>
</cp:coreProperties>
</file>