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с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<sst xmlns="http://schemas.openxmlformats.org/spreadsheetml/2006/main" count="342" uniqueCount="70">
  <si>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</si>
  <si>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</si>
  <si>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</si>
  <si>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</si>
  <si>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</si>
  <si>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</si>
  <si>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</si>
  <si>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</si>
  <si>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</si>
  <si>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</si>
  <si>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</si>
  <si>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</si>
  <si>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</si>
  <si>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</si>
  <si>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</si>
  <si>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</si>
  <si>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</si>
  <si>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</si>
  <si>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</si>
  <si>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</si>
  <si>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</si>
  <si>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</si>
  <si>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</si>
  <si>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</si>
  <si>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</si>
  <si>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</si>
  <si>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</si>
  <si>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</si>
  <si>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</si>
  <si>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</si>
  <si>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</si>
  <si>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</si>
  <si>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</si>
  <si>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</si>
  <si>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</si>
  <si>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</si>
  <si>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</si>
  <si>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</si>
  <si>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</si>
  <si>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</si>
  <si>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</si>
  <si>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</si>
  <si>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САМОФИНАНСИРАЊЕ</t>
  </si>
  <si>
    <t>вредност пренетог ЕСПБ бода</t>
  </si>
  <si>
    <t>вредност првоуписаног ЕСПБ бода</t>
  </si>
  <si>
    <t>Информационо комуникационе технологије</t>
  </si>
  <si>
    <t>Макроекономија</t>
  </si>
  <si>
    <t>Микроекономија</t>
  </si>
  <si>
    <t>Међународна економија</t>
  </si>
  <si>
    <t>Енглески/немачки језик 1</t>
  </si>
  <si>
    <t>- Организација предузећа</t>
  </si>
  <si>
    <t>- Фин. и акт. математика</t>
  </si>
  <si>
    <t>- Интегрисани информациони системи</t>
  </si>
  <si>
    <t>- Микроекономија</t>
  </si>
  <si>
    <t>- Макроекономија</t>
  </si>
  <si>
    <t>- Међународна економија</t>
  </si>
  <si>
    <t>- Макорекономија</t>
  </si>
  <si>
    <t>- Интегрисани инф. системи</t>
  </si>
  <si>
    <t xml:space="preserve"> - Финанс. и акт. матем.</t>
  </si>
  <si>
    <t>Интегрисани информац. системи</t>
  </si>
  <si>
    <t>Енглески/немачки језик 2</t>
  </si>
  <si>
    <t>број рата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</si>
  <si>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</si>
  <si>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</si>
  <si>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</si>
  <si>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</si>
  <si>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</si>
  <si>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ТУРИЗАМ И ХОТЕЛИЈЕРСТВО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</si>
  <si>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</si>
  <si>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 ГОДИНЕ - </t>
    </r>
    <r>
      <rPr>
        <b/>
        <sz val="11"/>
        <color indexed="8"/>
        <rFont val="Calibri"/>
        <family val="2"/>
      </rPr>
      <t>ПОСЛОВНА ИНФОРМАТИКА</t>
    </r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</si>
</sst>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/>
    </xf>
    <xf numFmtId="187" fontId="26" fillId="33" borderId="18" xfId="0" applyNumberFormat="1" applyFont="1" applyFill="1" applyBorder="1" applyAlignment="1">
      <alignment horizontal="center" vertical="center" shrinkToFit="1"/>
    </xf>
    <xf numFmtId="0" fontId="0" fillId="14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9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87" fontId="26" fillId="0" borderId="18" xfId="0" applyNumberFormat="1" applyFont="1" applyBorder="1" applyAlignment="1">
      <alignment horizontal="center" vertical="center" shrinkToFit="1"/>
    </xf>
    <xf numFmtId="181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0" fillId="9" borderId="0" xfId="0" applyFont="1" applyFill="1" applyAlignment="1">
      <alignment horizontal="justify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14" borderId="13" xfId="0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horizontal="right" vertical="center" indent="1"/>
    </xf>
    <xf numFmtId="1" fontId="26" fillId="33" borderId="18" xfId="0" applyNumberFormat="1" applyFont="1" applyFill="1" applyBorder="1" applyAlignment="1">
      <alignment horizontal="center" vertical="center" shrinkToFit="1"/>
    </xf>
    <xf numFmtId="187" fontId="26" fillId="33" borderId="18" xfId="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/>
    </xf>
    <xf numFmtId="49" fontId="48" fillId="34" borderId="17" xfId="0" applyNumberFormat="1" applyFont="1" applyFill="1" applyBorder="1" applyAlignment="1">
      <alignment vertical="top" wrapText="1"/>
    </xf>
    <xf numFmtId="187" fontId="26" fillId="0" borderId="0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9" fillId="0" borderId="22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50" fillId="35" borderId="23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9" fillId="0" borderId="2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35" borderId="23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22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2" fillId="27" borderId="23" xfId="0" applyFont="1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81" fontId="26" fillId="14" borderId="23" xfId="0" applyNumberFormat="1" applyFont="1" applyFill="1" applyBorder="1" applyAlignment="1">
      <alignment horizontal="center" vertical="center"/>
    </xf>
    <xf numFmtId="181" fontId="26" fillId="1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87" fontId="51" fillId="0" borderId="19" xfId="0" applyNumberFormat="1" applyFont="1" applyBorder="1" applyAlignment="1">
      <alignment horizontal="center" vertical="center" shrinkToFit="1"/>
    </xf>
    <xf numFmtId="0" fontId="49" fillId="0" borderId="22" xfId="0" applyFont="1" applyBorder="1" applyAlignment="1">
      <alignment vertical="center" wrapText="1"/>
    </xf>
    <xf numFmtId="0" fontId="46" fillId="0" borderId="2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1" fontId="26" fillId="9" borderId="23" xfId="0" applyNumberFormat="1" applyFont="1" applyFill="1" applyBorder="1" applyAlignment="1">
      <alignment horizontal="center" vertical="center"/>
    </xf>
    <xf numFmtId="181" fontId="26" fillId="9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%20&#353;altere\Upis%202022-23\2018\II-godina-OBNOVA-S-2018-kalkulacija-skolar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шта економија"/>
      <sheetName val="Финансије, берзе и банкарство"/>
      <sheetName val="Рачуноводство и пословне финан."/>
      <sheetName val="Менаџмент"/>
      <sheetName val="Маркетинг"/>
      <sheetName val="Туризам и хотелијерство"/>
      <sheetName val="II-godina-OBNOVA-S-2018-kalkula"/>
    </sheetNames>
    <definedNames>
      <definedName name="Mixed_St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R23"/>
  <sheetViews>
    <sheetView tabSelected="1"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3.8515625" style="0" bestFit="1" customWidth="1"/>
    <col min="7" max="7" width="8.00390625" style="0" customWidth="1"/>
    <col min="8" max="9" width="5.7109375" style="0" customWidth="1"/>
    <col min="10" max="10" width="7.421875" style="0" customWidth="1"/>
    <col min="11" max="11" width="2.42187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62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82" t="s">
        <v>46</v>
      </c>
      <c r="G6" s="82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86" t="s">
        <v>5</v>
      </c>
      <c r="G7" s="86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6" t="s">
        <v>6</v>
      </c>
      <c r="G8" s="86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7</v>
      </c>
      <c r="C9" s="89"/>
      <c r="D9" s="17"/>
      <c r="E9" s="2">
        <v>7</v>
      </c>
      <c r="F9" s="86" t="s">
        <v>47</v>
      </c>
      <c r="G9" s="86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6" t="s">
        <v>48</v>
      </c>
      <c r="G10" s="86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6" t="s">
        <v>49</v>
      </c>
      <c r="G11" s="86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6" t="s">
        <v>19</v>
      </c>
      <c r="G12" s="86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6" t="s">
        <v>24</v>
      </c>
      <c r="G13" s="86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4"/>
      <c r="F18" s="50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9"/>
      <c r="F19" s="23" t="s">
        <v>28</v>
      </c>
      <c r="G19" s="65" t="s">
        <v>17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9"/>
      <c r="F20" s="24" t="s">
        <v>50</v>
      </c>
      <c r="G20" s="65" t="s">
        <v>23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ht="15.75" thickBot="1">
      <c r="B21" s="100"/>
      <c r="C21" s="101"/>
      <c r="D21" s="101"/>
      <c r="E21" s="102"/>
      <c r="F21" s="44" t="s">
        <v>51</v>
      </c>
      <c r="G21" s="55" t="s">
        <v>36</v>
      </c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ht="15.75" thickBot="1"/>
    <row r="23" spans="2:15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2:J2"/>
    <mergeCell ref="B23:J23"/>
    <mergeCell ref="B4:E4"/>
    <mergeCell ref="B11:C11"/>
    <mergeCell ref="B12:C12"/>
    <mergeCell ref="B13:C13"/>
    <mergeCell ref="G21:J21"/>
    <mergeCell ref="F4:J4"/>
    <mergeCell ref="F12:G12"/>
    <mergeCell ref="F13:G13"/>
    <mergeCell ref="G20:J20"/>
    <mergeCell ref="B21:E21"/>
    <mergeCell ref="F7:G7"/>
    <mergeCell ref="F11:G11"/>
    <mergeCell ref="L5:M5"/>
    <mergeCell ref="B17:C17"/>
    <mergeCell ref="D17:E17"/>
    <mergeCell ref="B16:D16"/>
    <mergeCell ref="B8:C8"/>
    <mergeCell ref="B9:C9"/>
    <mergeCell ref="B7:C7"/>
    <mergeCell ref="B5:C5"/>
    <mergeCell ref="G19:J19"/>
    <mergeCell ref="B19:E19"/>
    <mergeCell ref="B10:C10"/>
    <mergeCell ref="H17:J17"/>
    <mergeCell ref="B18:E18"/>
    <mergeCell ref="F17:G17"/>
    <mergeCell ref="B15:D15"/>
    <mergeCell ref="B14:C14"/>
    <mergeCell ref="N4:O4"/>
    <mergeCell ref="N5:O5"/>
    <mergeCell ref="F14:G14"/>
    <mergeCell ref="F15:G15"/>
    <mergeCell ref="F6:G6"/>
    <mergeCell ref="L4:M4"/>
    <mergeCell ref="F8:G8"/>
    <mergeCell ref="F9:G9"/>
    <mergeCell ref="F10:G10"/>
    <mergeCell ref="F5:G5"/>
    <mergeCell ref="B6:C6"/>
    <mergeCell ref="F16:G16"/>
    <mergeCell ref="B20:E20"/>
    <mergeCell ref="G18:J18"/>
  </mergeCells>
  <conditionalFormatting sqref="J16">
    <cfRule type="cellIs" priority="6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P24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.42187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5" width="9.140625" style="30" customWidth="1"/>
  </cols>
  <sheetData>
    <row r="1" ht="15.75" thickBot="1"/>
    <row r="2" spans="2:10" ht="15.75" thickBot="1">
      <c r="B2" s="72" t="s">
        <v>63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6" ht="15.75" customHeight="1">
      <c r="B6" s="75" t="s">
        <v>3</v>
      </c>
      <c r="C6" s="76"/>
      <c r="D6" s="16"/>
      <c r="E6" s="4">
        <v>7</v>
      </c>
      <c r="F6" s="99" t="s">
        <v>47</v>
      </c>
      <c r="G6" s="99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</row>
    <row r="7" spans="2:16" ht="15.75" customHeight="1">
      <c r="B7" s="88" t="s">
        <v>4</v>
      </c>
      <c r="C7" s="89"/>
      <c r="D7" s="17"/>
      <c r="E7" s="2">
        <v>8</v>
      </c>
      <c r="F7" s="89" t="s">
        <v>46</v>
      </c>
      <c r="G7" s="89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</row>
    <row r="8" spans="2:16" ht="15.75" customHeight="1">
      <c r="B8" s="88" t="s">
        <v>29</v>
      </c>
      <c r="C8" s="89"/>
      <c r="D8" s="17"/>
      <c r="E8" s="2">
        <v>7</v>
      </c>
      <c r="F8" s="89" t="s">
        <v>48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</row>
    <row r="9" spans="2:16" ht="15.75" customHeight="1">
      <c r="B9" s="88" t="s">
        <v>7</v>
      </c>
      <c r="C9" s="89"/>
      <c r="D9" s="17"/>
      <c r="E9" s="2">
        <v>7</v>
      </c>
      <c r="F9" s="89" t="s">
        <v>8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</row>
    <row r="10" spans="2:16" ht="15.75" customHeight="1">
      <c r="B10" s="88" t="s">
        <v>9</v>
      </c>
      <c r="C10" s="89"/>
      <c r="D10" s="17"/>
      <c r="E10" s="2">
        <v>8</v>
      </c>
      <c r="F10" s="89" t="s">
        <v>27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</row>
    <row r="11" spans="2:16" ht="15.75" customHeight="1">
      <c r="B11" s="88" t="s">
        <v>11</v>
      </c>
      <c r="C11" s="89"/>
      <c r="D11" s="17"/>
      <c r="E11" s="2">
        <v>8</v>
      </c>
      <c r="F11" s="89" t="s">
        <v>49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</row>
    <row r="12" spans="2:16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</row>
    <row r="13" spans="2:16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</row>
    <row r="14" spans="2:16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</row>
    <row r="15" spans="2:16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3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4"/>
      <c r="F18" s="18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9"/>
      <c r="F19" s="25" t="s">
        <v>15</v>
      </c>
      <c r="G19" s="65" t="s">
        <v>17</v>
      </c>
      <c r="H19" s="65"/>
      <c r="I19" s="65"/>
      <c r="J19" s="66"/>
      <c r="L19" s="3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9"/>
      <c r="F20" s="7" t="s">
        <v>28</v>
      </c>
      <c r="G20" s="65" t="s">
        <v>23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ht="15.75" customHeight="1" thickBot="1">
      <c r="B21" s="67"/>
      <c r="C21" s="68"/>
      <c r="D21" s="68"/>
      <c r="E21" s="69"/>
      <c r="F21" s="7" t="s">
        <v>35</v>
      </c>
      <c r="G21" s="70" t="s">
        <v>52</v>
      </c>
      <c r="H21" s="70"/>
      <c r="I21" s="70"/>
      <c r="J21" s="71"/>
      <c r="N21" s="35" t="str">
        <f>"последња, "&amp;O19&amp;". рата"</f>
        <v>последња, 3. рата</v>
      </c>
      <c r="O21" s="42">
        <f>L20-(O19-1)*O20</f>
        <v>0</v>
      </c>
    </row>
    <row r="22" spans="2:15" ht="15.75" thickBot="1">
      <c r="B22" s="19"/>
      <c r="C22" s="20"/>
      <c r="D22" s="20"/>
      <c r="E22" s="21"/>
      <c r="F22" s="26" t="s">
        <v>31</v>
      </c>
      <c r="G22" s="55"/>
      <c r="H22" s="55"/>
      <c r="I22" s="55"/>
      <c r="J22" s="56"/>
      <c r="N22" s="35"/>
      <c r="O22" s="45"/>
    </row>
    <row r="23" ht="15.75" thickBot="1"/>
    <row r="24" spans="2:15" ht="21.75" thickBot="1">
      <c r="B24" s="52" t="s">
        <v>42</v>
      </c>
      <c r="C24" s="53"/>
      <c r="D24" s="53"/>
      <c r="E24" s="53"/>
      <c r="F24" s="53"/>
      <c r="G24" s="53"/>
      <c r="H24" s="53"/>
      <c r="I24" s="53"/>
      <c r="J24" s="54"/>
      <c r="O24" s="43"/>
    </row>
  </sheetData>
  <sheetProtection/>
  <mergeCells count="44">
    <mergeCell ref="B2:J2"/>
    <mergeCell ref="B24:J24"/>
    <mergeCell ref="B4:E4"/>
    <mergeCell ref="F4:J4"/>
    <mergeCell ref="L4:M4"/>
    <mergeCell ref="N4:O4"/>
    <mergeCell ref="B5:C5"/>
    <mergeCell ref="F5:G5"/>
    <mergeCell ref="L5:M5"/>
    <mergeCell ref="N5:O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F16:G16"/>
    <mergeCell ref="B17:C17"/>
    <mergeCell ref="D17:E17"/>
    <mergeCell ref="F17:G17"/>
    <mergeCell ref="H17:J17"/>
    <mergeCell ref="B18:E18"/>
    <mergeCell ref="G18:J18"/>
    <mergeCell ref="B19:E19"/>
    <mergeCell ref="G19:J19"/>
    <mergeCell ref="G21:J22"/>
    <mergeCell ref="B20:E20"/>
    <mergeCell ref="G20:J20"/>
    <mergeCell ref="B21:E21"/>
  </mergeCells>
  <conditionalFormatting sqref="J16">
    <cfRule type="cellIs" priority="8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B2:R23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.851562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64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76" t="s">
        <v>48</v>
      </c>
      <c r="G6" s="76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89" t="s">
        <v>33</v>
      </c>
      <c r="G7" s="89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9" t="s">
        <v>34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7</v>
      </c>
      <c r="C9" s="89"/>
      <c r="D9" s="17"/>
      <c r="E9" s="2">
        <v>7</v>
      </c>
      <c r="F9" s="89" t="s">
        <v>8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9" t="s">
        <v>27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9" t="s">
        <v>49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4"/>
      <c r="F18" s="28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9"/>
      <c r="F19" s="29" t="s">
        <v>28</v>
      </c>
      <c r="G19" s="65" t="s">
        <v>53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9"/>
      <c r="F20" s="7" t="s">
        <v>31</v>
      </c>
      <c r="G20" s="65" t="s">
        <v>36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ht="15.75" customHeight="1" thickBot="1">
      <c r="B21" s="100"/>
      <c r="C21" s="101"/>
      <c r="D21" s="101"/>
      <c r="E21" s="102"/>
      <c r="F21" s="8" t="s">
        <v>54</v>
      </c>
      <c r="G21" s="55"/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spans="2:10" s="30" customFormat="1" ht="15.75" thickBot="1">
      <c r="B22"/>
      <c r="C22"/>
      <c r="D22"/>
      <c r="E22"/>
      <c r="F22"/>
      <c r="G22"/>
      <c r="H22"/>
      <c r="I22"/>
      <c r="J22"/>
    </row>
    <row r="23" spans="2:15" s="30" customFormat="1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20:E20"/>
    <mergeCell ref="G20:J20"/>
    <mergeCell ref="B21:E21"/>
    <mergeCell ref="G21:J21"/>
    <mergeCell ref="B23:J23"/>
    <mergeCell ref="B18:E18"/>
    <mergeCell ref="G18:J18"/>
    <mergeCell ref="B19:E19"/>
    <mergeCell ref="G19:J19"/>
    <mergeCell ref="B17:C17"/>
    <mergeCell ref="D17:E17"/>
    <mergeCell ref="F17:G17"/>
    <mergeCell ref="H17:J17"/>
    <mergeCell ref="B15:D15"/>
    <mergeCell ref="F15:G15"/>
    <mergeCell ref="B16:D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B5:C5"/>
    <mergeCell ref="F5:G5"/>
    <mergeCell ref="L5:M5"/>
    <mergeCell ref="N5:O5"/>
    <mergeCell ref="B6:C6"/>
    <mergeCell ref="F6:G6"/>
    <mergeCell ref="B4:E4"/>
    <mergeCell ref="F4:J4"/>
    <mergeCell ref="L4:M4"/>
    <mergeCell ref="N4:O4"/>
    <mergeCell ref="B2:J2"/>
  </mergeCells>
  <conditionalFormatting sqref="J16">
    <cfRule type="cellIs" priority="12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2:R23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1.710937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65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76" t="s">
        <v>10</v>
      </c>
      <c r="G6" s="76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89" t="s">
        <v>33</v>
      </c>
      <c r="G7" s="89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9" t="s">
        <v>37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7</v>
      </c>
      <c r="C9" s="89"/>
      <c r="D9" s="17"/>
      <c r="E9" s="2">
        <v>7</v>
      </c>
      <c r="F9" s="89" t="s">
        <v>8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9" t="s">
        <v>38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9" t="s">
        <v>49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4"/>
      <c r="F18" s="50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9"/>
      <c r="F19" s="27" t="s">
        <v>22</v>
      </c>
      <c r="G19" s="65" t="s">
        <v>53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9"/>
      <c r="F20" s="7" t="s">
        <v>56</v>
      </c>
      <c r="G20" s="65" t="s">
        <v>55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s="30" customFormat="1" ht="15.75" customHeight="1" thickBot="1">
      <c r="B21" s="100"/>
      <c r="C21" s="101"/>
      <c r="D21" s="101"/>
      <c r="E21" s="102"/>
      <c r="F21" s="26" t="s">
        <v>31</v>
      </c>
      <c r="G21" s="55" t="s">
        <v>57</v>
      </c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spans="2:10" s="30" customFormat="1" ht="15.75" thickBot="1">
      <c r="B22"/>
      <c r="C22"/>
      <c r="D22"/>
      <c r="E22"/>
      <c r="F22"/>
      <c r="G22"/>
      <c r="H22"/>
      <c r="I22"/>
      <c r="J22"/>
    </row>
    <row r="23" spans="2:15" s="30" customFormat="1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20:E20"/>
    <mergeCell ref="G20:J20"/>
    <mergeCell ref="B21:E21"/>
    <mergeCell ref="G21:J21"/>
    <mergeCell ref="B23:J23"/>
    <mergeCell ref="B18:E18"/>
    <mergeCell ref="G18:J18"/>
    <mergeCell ref="B19:E19"/>
    <mergeCell ref="G19:J19"/>
    <mergeCell ref="B17:C17"/>
    <mergeCell ref="D17:E17"/>
    <mergeCell ref="F17:G17"/>
    <mergeCell ref="H17:J17"/>
    <mergeCell ref="B15:D15"/>
    <mergeCell ref="F15:G15"/>
    <mergeCell ref="B16:D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B5:C5"/>
    <mergeCell ref="F5:G5"/>
    <mergeCell ref="L5:M5"/>
    <mergeCell ref="N5:O5"/>
    <mergeCell ref="B6:C6"/>
    <mergeCell ref="F6:G6"/>
    <mergeCell ref="B4:E4"/>
    <mergeCell ref="F4:J4"/>
    <mergeCell ref="L4:M4"/>
    <mergeCell ref="N4:O4"/>
    <mergeCell ref="B2:J2"/>
  </mergeCells>
  <conditionalFormatting sqref="J16">
    <cfRule type="cellIs" priority="12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2:R23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1.851562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66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76" t="s">
        <v>10</v>
      </c>
      <c r="G6" s="76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103" t="s">
        <v>38</v>
      </c>
      <c r="G7" s="103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9" t="s">
        <v>37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7</v>
      </c>
      <c r="C9" s="89"/>
      <c r="D9" s="17"/>
      <c r="E9" s="2">
        <v>7</v>
      </c>
      <c r="F9" s="89" t="s">
        <v>8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9" t="s">
        <v>46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9" t="s">
        <v>49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3"/>
      <c r="F18" s="50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8"/>
      <c r="F19" s="27" t="s">
        <v>58</v>
      </c>
      <c r="G19" s="65" t="s">
        <v>55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8"/>
      <c r="F20" s="7" t="s">
        <v>31</v>
      </c>
      <c r="G20" s="65" t="s">
        <v>53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s="30" customFormat="1" ht="15.75" customHeight="1" thickBot="1">
      <c r="B21" s="100"/>
      <c r="C21" s="101"/>
      <c r="D21" s="101"/>
      <c r="E21" s="101"/>
      <c r="F21" s="104" t="s">
        <v>15</v>
      </c>
      <c r="G21" s="55" t="s">
        <v>57</v>
      </c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spans="2:10" s="30" customFormat="1" ht="15.75" thickBot="1">
      <c r="B22"/>
      <c r="C22"/>
      <c r="D22"/>
      <c r="E22"/>
      <c r="F22"/>
      <c r="G22"/>
      <c r="H22"/>
      <c r="I22"/>
      <c r="J22"/>
    </row>
    <row r="23" spans="2:15" s="30" customFormat="1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20:E20"/>
    <mergeCell ref="G20:J20"/>
    <mergeCell ref="B21:E21"/>
    <mergeCell ref="G21:J21"/>
    <mergeCell ref="B23:J23"/>
    <mergeCell ref="B18:E18"/>
    <mergeCell ref="G18:J18"/>
    <mergeCell ref="B19:E19"/>
    <mergeCell ref="G19:J19"/>
    <mergeCell ref="B17:C17"/>
    <mergeCell ref="D17:E17"/>
    <mergeCell ref="F17:G17"/>
    <mergeCell ref="H17:J17"/>
    <mergeCell ref="B15:D15"/>
    <mergeCell ref="F15:G15"/>
    <mergeCell ref="B16:D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B5:C5"/>
    <mergeCell ref="F5:G5"/>
    <mergeCell ref="L5:M5"/>
    <mergeCell ref="N5:O5"/>
    <mergeCell ref="B6:C6"/>
    <mergeCell ref="F6:G6"/>
    <mergeCell ref="B4:E4"/>
    <mergeCell ref="F4:J4"/>
    <mergeCell ref="L4:M4"/>
    <mergeCell ref="N4:O4"/>
    <mergeCell ref="B2:J2"/>
  </mergeCells>
  <conditionalFormatting sqref="J16">
    <cfRule type="cellIs" priority="12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R23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.0039062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67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76" t="s">
        <v>10</v>
      </c>
      <c r="G6" s="76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89" t="s">
        <v>6</v>
      </c>
      <c r="G7" s="89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9" t="s">
        <v>37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7</v>
      </c>
      <c r="C9" s="89"/>
      <c r="D9" s="17"/>
      <c r="E9" s="2">
        <v>7</v>
      </c>
      <c r="F9" s="89" t="s">
        <v>8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9" t="s">
        <v>48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9" t="s">
        <v>49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3"/>
      <c r="F18" s="50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8"/>
      <c r="F19" s="27" t="s">
        <v>22</v>
      </c>
      <c r="G19" s="65" t="s">
        <v>39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8"/>
      <c r="F20" s="7" t="s">
        <v>35</v>
      </c>
      <c r="G20" s="65" t="s">
        <v>53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s="30" customFormat="1" ht="15.75" customHeight="1" thickBot="1">
      <c r="B21" s="100"/>
      <c r="C21" s="101"/>
      <c r="D21" s="101"/>
      <c r="E21" s="101"/>
      <c r="F21" s="26" t="s">
        <v>15</v>
      </c>
      <c r="G21" s="55"/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spans="2:10" s="30" customFormat="1" ht="15.75" thickBot="1">
      <c r="B22"/>
      <c r="C22"/>
      <c r="D22"/>
      <c r="E22"/>
      <c r="F22"/>
      <c r="G22"/>
      <c r="H22"/>
      <c r="I22"/>
      <c r="J22"/>
    </row>
    <row r="23" spans="2:15" s="30" customFormat="1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20:E20"/>
    <mergeCell ref="G20:J20"/>
    <mergeCell ref="B21:E21"/>
    <mergeCell ref="G21:J21"/>
    <mergeCell ref="B23:J23"/>
    <mergeCell ref="B18:E18"/>
    <mergeCell ref="G18:J18"/>
    <mergeCell ref="B19:E19"/>
    <mergeCell ref="G19:J19"/>
    <mergeCell ref="B17:C17"/>
    <mergeCell ref="D17:E17"/>
    <mergeCell ref="F17:G17"/>
    <mergeCell ref="H17:J17"/>
    <mergeCell ref="B15:D15"/>
    <mergeCell ref="F15:G15"/>
    <mergeCell ref="B16:D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B5:C5"/>
    <mergeCell ref="F5:G5"/>
    <mergeCell ref="L5:M5"/>
    <mergeCell ref="N5:O5"/>
    <mergeCell ref="B6:C6"/>
    <mergeCell ref="F6:G6"/>
    <mergeCell ref="B4:E4"/>
    <mergeCell ref="F4:J4"/>
    <mergeCell ref="L4:M4"/>
    <mergeCell ref="N4:O4"/>
    <mergeCell ref="B2:J2"/>
  </mergeCells>
  <conditionalFormatting sqref="J16">
    <cfRule type="cellIs" priority="10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B2:R23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3.8515625" style="0" bestFit="1" customWidth="1"/>
    <col min="7" max="7" width="8.00390625" style="0" customWidth="1"/>
    <col min="8" max="9" width="5.7109375" style="0" customWidth="1"/>
    <col min="10" max="10" width="7.421875" style="0" customWidth="1"/>
    <col min="11" max="11" width="2.14062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68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76" t="s">
        <v>46</v>
      </c>
      <c r="G6" s="76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89" t="s">
        <v>6</v>
      </c>
      <c r="G7" s="89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9" t="s">
        <v>5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7</v>
      </c>
      <c r="C9" s="89"/>
      <c r="D9" s="17"/>
      <c r="E9" s="2">
        <v>7</v>
      </c>
      <c r="F9" s="89" t="s">
        <v>47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9" t="s">
        <v>48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9" t="s">
        <v>49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3"/>
      <c r="F18" s="46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8"/>
      <c r="F19" s="25" t="s">
        <v>28</v>
      </c>
      <c r="G19" s="65" t="s">
        <v>39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8"/>
      <c r="F20" s="7" t="s">
        <v>50</v>
      </c>
      <c r="G20" s="65" t="s">
        <v>17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s="30" customFormat="1" ht="15.75" customHeight="1" thickBot="1">
      <c r="B21" s="100"/>
      <c r="C21" s="101"/>
      <c r="D21" s="101"/>
      <c r="E21" s="101"/>
      <c r="F21" s="26" t="s">
        <v>15</v>
      </c>
      <c r="G21" s="55" t="s">
        <v>57</v>
      </c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spans="2:10" s="30" customFormat="1" ht="15.75" thickBot="1">
      <c r="B22"/>
      <c r="C22"/>
      <c r="D22"/>
      <c r="E22"/>
      <c r="F22"/>
      <c r="G22"/>
      <c r="H22"/>
      <c r="I22"/>
      <c r="J22"/>
    </row>
    <row r="23" spans="2:15" s="30" customFormat="1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4:E4"/>
    <mergeCell ref="F4:J4"/>
    <mergeCell ref="L4:M4"/>
    <mergeCell ref="N4:O4"/>
    <mergeCell ref="B2:J2"/>
    <mergeCell ref="B5:C5"/>
    <mergeCell ref="F5:G5"/>
    <mergeCell ref="L5:M5"/>
    <mergeCell ref="N5:O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F16:G16"/>
    <mergeCell ref="B17:C17"/>
    <mergeCell ref="D17:E17"/>
    <mergeCell ref="F17:G17"/>
    <mergeCell ref="H17:J17"/>
    <mergeCell ref="B18:E18"/>
    <mergeCell ref="G18:J18"/>
    <mergeCell ref="B19:E19"/>
    <mergeCell ref="G19:J19"/>
    <mergeCell ref="B20:E20"/>
    <mergeCell ref="G20:J20"/>
    <mergeCell ref="B21:E21"/>
    <mergeCell ref="G21:J21"/>
    <mergeCell ref="B23:J23"/>
  </mergeCells>
  <conditionalFormatting sqref="J16">
    <cfRule type="cellIs" priority="10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2:R23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.28125" style="30" customWidth="1"/>
    <col min="12" max="12" width="21.140625" style="30" bestFit="1" customWidth="1"/>
    <col min="13" max="13" width="6.140625" style="30" bestFit="1" customWidth="1"/>
    <col min="14" max="14" width="18.8515625" style="30" bestFit="1" customWidth="1"/>
    <col min="15" max="15" width="14.8515625" style="30" customWidth="1"/>
    <col min="16" max="16" width="2.00390625" style="30" bestFit="1" customWidth="1"/>
    <col min="17" max="27" width="9.140625" style="30" customWidth="1"/>
  </cols>
  <sheetData>
    <row r="1" ht="15.75" thickBot="1"/>
    <row r="2" spans="2:10" ht="15.75" thickBot="1">
      <c r="B2" s="72" t="s">
        <v>69</v>
      </c>
      <c r="C2" s="73"/>
      <c r="D2" s="73"/>
      <c r="E2" s="73"/>
      <c r="F2" s="73"/>
      <c r="G2" s="73"/>
      <c r="H2" s="73"/>
      <c r="I2" s="73"/>
      <c r="J2" s="74"/>
    </row>
    <row r="3" ht="15.75" thickBot="1"/>
    <row r="4" spans="2:15" ht="15.75" thickBot="1">
      <c r="B4" s="77" t="s">
        <v>0</v>
      </c>
      <c r="C4" s="78"/>
      <c r="D4" s="78"/>
      <c r="E4" s="79"/>
      <c r="F4" s="77" t="s">
        <v>2</v>
      </c>
      <c r="G4" s="78"/>
      <c r="H4" s="78"/>
      <c r="I4" s="78"/>
      <c r="J4" s="79"/>
      <c r="L4" s="83" t="s">
        <v>43</v>
      </c>
      <c r="M4" s="83"/>
      <c r="N4" s="83" t="s">
        <v>44</v>
      </c>
      <c r="O4" s="83"/>
    </row>
    <row r="5" spans="2:15" ht="16.5" thickBot="1">
      <c r="B5" s="80" t="s">
        <v>18</v>
      </c>
      <c r="C5" s="81"/>
      <c r="D5" s="15"/>
      <c r="E5" s="1" t="s">
        <v>1</v>
      </c>
      <c r="F5" s="80" t="s">
        <v>18</v>
      </c>
      <c r="G5" s="81"/>
      <c r="H5" s="15"/>
      <c r="I5" s="11"/>
      <c r="J5" s="1" t="s">
        <v>1</v>
      </c>
      <c r="L5" s="94">
        <v>1280</v>
      </c>
      <c r="M5" s="95"/>
      <c r="N5" s="84">
        <v>1600</v>
      </c>
      <c r="O5" s="85"/>
    </row>
    <row r="6" spans="2:18" ht="15.75" customHeight="1">
      <c r="B6" s="75" t="s">
        <v>3</v>
      </c>
      <c r="C6" s="76"/>
      <c r="D6" s="16"/>
      <c r="E6" s="4">
        <v>7</v>
      </c>
      <c r="F6" s="76" t="s">
        <v>10</v>
      </c>
      <c r="G6" s="76"/>
      <c r="H6" s="16"/>
      <c r="I6" s="12"/>
      <c r="J6" s="2">
        <v>7</v>
      </c>
      <c r="K6" s="47" t="b">
        <v>0</v>
      </c>
      <c r="L6" s="47">
        <f>IF(K6,E6,0)</f>
        <v>0</v>
      </c>
      <c r="M6" s="47" t="b">
        <v>0</v>
      </c>
      <c r="N6" s="47">
        <f>IF(M6,J6,0)</f>
        <v>0</v>
      </c>
      <c r="O6" s="47" t="b">
        <v>0</v>
      </c>
      <c r="P6" s="47">
        <f>IF(O6,J6,0)</f>
        <v>0</v>
      </c>
      <c r="Q6" s="48" t="b">
        <v>0</v>
      </c>
      <c r="R6" s="48">
        <f>IF(Q6,#REF!,0)</f>
        <v>0</v>
      </c>
    </row>
    <row r="7" spans="2:18" ht="15.75" customHeight="1">
      <c r="B7" s="88" t="s">
        <v>4</v>
      </c>
      <c r="C7" s="89"/>
      <c r="D7" s="17"/>
      <c r="E7" s="2">
        <v>8</v>
      </c>
      <c r="F7" s="89" t="s">
        <v>27</v>
      </c>
      <c r="G7" s="89"/>
      <c r="H7" s="36"/>
      <c r="I7" s="13"/>
      <c r="J7" s="2">
        <v>7</v>
      </c>
      <c r="K7" s="47" t="b">
        <v>0</v>
      </c>
      <c r="L7" s="47">
        <f>IF(K7,E7,0)</f>
        <v>0</v>
      </c>
      <c r="M7" s="47" t="b">
        <v>0</v>
      </c>
      <c r="N7" s="47">
        <f>IF(M7,J7,0)</f>
        <v>0</v>
      </c>
      <c r="O7" s="47" t="b">
        <v>0</v>
      </c>
      <c r="P7" s="47">
        <f>IF(O7,J7,0)</f>
        <v>0</v>
      </c>
      <c r="Q7" s="49" t="b">
        <v>0</v>
      </c>
      <c r="R7" s="48">
        <f>IF(Q7,#REF!,0)</f>
        <v>0</v>
      </c>
    </row>
    <row r="8" spans="2:18" ht="15.75" customHeight="1">
      <c r="B8" s="88" t="s">
        <v>29</v>
      </c>
      <c r="C8" s="89"/>
      <c r="D8" s="17"/>
      <c r="E8" s="2">
        <v>7</v>
      </c>
      <c r="F8" s="89" t="s">
        <v>38</v>
      </c>
      <c r="G8" s="89"/>
      <c r="H8" s="36"/>
      <c r="I8" s="13"/>
      <c r="J8" s="2">
        <v>7</v>
      </c>
      <c r="K8" s="47" t="b">
        <v>0</v>
      </c>
      <c r="L8" s="47">
        <f>IF(K8,E8,0)</f>
        <v>0</v>
      </c>
      <c r="M8" s="47" t="b">
        <v>0</v>
      </c>
      <c r="N8" s="47">
        <f>IF(M8,J8,0)</f>
        <v>0</v>
      </c>
      <c r="O8" s="47" t="b">
        <v>0</v>
      </c>
      <c r="P8" s="47">
        <f>IF(O8,J8,0)</f>
        <v>0</v>
      </c>
      <c r="Q8" s="48" t="b">
        <v>0</v>
      </c>
      <c r="R8" s="48">
        <f>IF(Q8,#REF!,0)</f>
        <v>0</v>
      </c>
    </row>
    <row r="9" spans="2:18" ht="15.75" customHeight="1">
      <c r="B9" s="88" t="s">
        <v>49</v>
      </c>
      <c r="C9" s="89"/>
      <c r="D9" s="17"/>
      <c r="E9" s="2">
        <v>7</v>
      </c>
      <c r="F9" s="89" t="s">
        <v>8</v>
      </c>
      <c r="G9" s="89"/>
      <c r="H9" s="36"/>
      <c r="I9" s="13"/>
      <c r="J9" s="2">
        <v>7</v>
      </c>
      <c r="K9" s="47" t="b">
        <v>0</v>
      </c>
      <c r="L9" s="47">
        <f>IF(K9,E9,0)</f>
        <v>0</v>
      </c>
      <c r="M9" s="47" t="b">
        <v>0</v>
      </c>
      <c r="N9" s="47">
        <f>IF(M9,J9,0)</f>
        <v>0</v>
      </c>
      <c r="O9" s="47" t="b">
        <v>0</v>
      </c>
      <c r="P9" s="47">
        <f>IF(O9,J9,0)</f>
        <v>0</v>
      </c>
      <c r="Q9" s="48" t="b">
        <v>0</v>
      </c>
      <c r="R9" s="48">
        <f>IF(Q9,#REF!,0)</f>
        <v>0</v>
      </c>
    </row>
    <row r="10" spans="2:18" ht="15.75" customHeight="1">
      <c r="B10" s="88" t="s">
        <v>9</v>
      </c>
      <c r="C10" s="89"/>
      <c r="D10" s="17"/>
      <c r="E10" s="2">
        <v>8</v>
      </c>
      <c r="F10" s="89" t="s">
        <v>59</v>
      </c>
      <c r="G10" s="89"/>
      <c r="H10" s="36"/>
      <c r="I10" s="13"/>
      <c r="J10" s="2">
        <v>7</v>
      </c>
      <c r="K10" s="47" t="b">
        <v>0</v>
      </c>
      <c r="L10" s="47">
        <f>IF(K10,E10,0)</f>
        <v>0</v>
      </c>
      <c r="M10" s="47" t="b">
        <v>0</v>
      </c>
      <c r="N10" s="47">
        <f>IF(M10,J10,0)</f>
        <v>0</v>
      </c>
      <c r="O10" s="47" t="b">
        <v>0</v>
      </c>
      <c r="P10" s="47">
        <f>IF(O10,J10,0)</f>
        <v>0</v>
      </c>
      <c r="Q10" s="48" t="b">
        <v>0</v>
      </c>
      <c r="R10" s="48">
        <f>IF(Q10,#REF!,0)</f>
        <v>0</v>
      </c>
    </row>
    <row r="11" spans="2:18" ht="15.75" customHeight="1">
      <c r="B11" s="88" t="s">
        <v>11</v>
      </c>
      <c r="C11" s="89"/>
      <c r="D11" s="17"/>
      <c r="E11" s="2">
        <v>8</v>
      </c>
      <c r="F11" s="89" t="s">
        <v>60</v>
      </c>
      <c r="G11" s="89"/>
      <c r="H11" s="36"/>
      <c r="I11" s="13"/>
      <c r="J11" s="2">
        <v>7</v>
      </c>
      <c r="K11" s="47" t="b">
        <v>0</v>
      </c>
      <c r="L11" s="47">
        <f>IF(K11,E11,0)</f>
        <v>0</v>
      </c>
      <c r="M11" s="47" t="b">
        <v>0</v>
      </c>
      <c r="N11" s="47">
        <f>IF(M11,J11,0)</f>
        <v>0</v>
      </c>
      <c r="O11" s="47" t="b">
        <v>0</v>
      </c>
      <c r="P11" s="47">
        <f>IF(O11,J11,0)</f>
        <v>0</v>
      </c>
      <c r="Q11" s="48" t="b">
        <v>0</v>
      </c>
      <c r="R11" s="48">
        <f>IF(Q11,#REF!,0)</f>
        <v>0</v>
      </c>
    </row>
    <row r="12" spans="2:18" ht="15.75" customHeight="1">
      <c r="B12" s="88" t="s">
        <v>30</v>
      </c>
      <c r="C12" s="89"/>
      <c r="D12" s="17"/>
      <c r="E12" s="2">
        <v>7</v>
      </c>
      <c r="F12" s="89" t="s">
        <v>19</v>
      </c>
      <c r="G12" s="89"/>
      <c r="H12" s="36"/>
      <c r="I12" s="13"/>
      <c r="J12" s="2">
        <v>7</v>
      </c>
      <c r="K12" s="47" t="b">
        <v>0</v>
      </c>
      <c r="L12" s="47">
        <f>IF(K12,E12,0)</f>
        <v>0</v>
      </c>
      <c r="M12" s="47" t="b">
        <v>0</v>
      </c>
      <c r="N12" s="47">
        <f>IF(M12,J12,0)</f>
        <v>0</v>
      </c>
      <c r="O12" s="47" t="b">
        <v>0</v>
      </c>
      <c r="P12" s="47">
        <f>IF(O12,J12,0)</f>
        <v>0</v>
      </c>
      <c r="Q12" s="48" t="b">
        <v>0</v>
      </c>
      <c r="R12" s="48">
        <f>IF(Q12,#REF!,0)</f>
        <v>0</v>
      </c>
    </row>
    <row r="13" spans="2:18" ht="30" customHeight="1">
      <c r="B13" s="88" t="s">
        <v>45</v>
      </c>
      <c r="C13" s="89"/>
      <c r="D13" s="17"/>
      <c r="E13" s="2">
        <v>8</v>
      </c>
      <c r="F13" s="89" t="s">
        <v>24</v>
      </c>
      <c r="G13" s="89"/>
      <c r="H13" s="36"/>
      <c r="I13" s="13"/>
      <c r="J13" s="2">
        <v>7</v>
      </c>
      <c r="K13" s="47" t="b">
        <v>0</v>
      </c>
      <c r="L13" s="47">
        <f>IF(K13,E13,0)</f>
        <v>0</v>
      </c>
      <c r="M13" s="47" t="b">
        <v>0</v>
      </c>
      <c r="N13" s="47">
        <f>IF(M13,J13,0)</f>
        <v>0</v>
      </c>
      <c r="O13" s="47" t="b">
        <v>0</v>
      </c>
      <c r="P13" s="47">
        <f>IF(O13,J13,0)</f>
        <v>0</v>
      </c>
      <c r="Q13" s="48" t="b">
        <v>0</v>
      </c>
      <c r="R13" s="48">
        <f>IF(Q13,#REF!,0)</f>
        <v>0</v>
      </c>
    </row>
    <row r="14" spans="2:18" ht="15.75" customHeight="1">
      <c r="B14" s="88"/>
      <c r="C14" s="93"/>
      <c r="D14" s="22"/>
      <c r="E14" s="2"/>
      <c r="F14" s="86" t="s">
        <v>12</v>
      </c>
      <c r="G14" s="86"/>
      <c r="H14" s="36"/>
      <c r="I14" s="13"/>
      <c r="J14" s="2">
        <v>2</v>
      </c>
      <c r="K14" s="47" t="b">
        <v>0</v>
      </c>
      <c r="L14" s="47"/>
      <c r="M14" s="47" t="b">
        <v>0</v>
      </c>
      <c r="N14" s="47">
        <f>IF(M14,J14,0)</f>
        <v>0</v>
      </c>
      <c r="O14" s="47" t="b">
        <v>0</v>
      </c>
      <c r="P14" s="47">
        <f>IF(O14,J14,0)</f>
        <v>0</v>
      </c>
      <c r="Q14" s="48" t="b">
        <v>0</v>
      </c>
      <c r="R14" s="48">
        <f>IF(Q14,#REF!,0)</f>
        <v>0</v>
      </c>
    </row>
    <row r="15" spans="2:18" ht="15.75" customHeight="1" thickBot="1">
      <c r="B15" s="59"/>
      <c r="C15" s="92"/>
      <c r="D15" s="92"/>
      <c r="E15" s="6"/>
      <c r="F15" s="87" t="s">
        <v>13</v>
      </c>
      <c r="G15" s="87"/>
      <c r="H15" s="37"/>
      <c r="I15" s="14"/>
      <c r="J15" s="2">
        <v>2</v>
      </c>
      <c r="K15" s="47"/>
      <c r="L15" s="47">
        <f>SUM(L6:L14)</f>
        <v>0</v>
      </c>
      <c r="M15" s="47" t="b">
        <v>0</v>
      </c>
      <c r="N15" s="47">
        <f>IF(M15,J15,0)</f>
        <v>0</v>
      </c>
      <c r="O15" s="47" t="b">
        <v>0</v>
      </c>
      <c r="P15" s="47">
        <f>IF(O15,J15,0)</f>
        <v>0</v>
      </c>
      <c r="Q15" s="48" t="b">
        <v>0</v>
      </c>
      <c r="R15" s="48">
        <f>IF(Q15,#REF!,0)</f>
        <v>0</v>
      </c>
    </row>
    <row r="16" spans="2:12" ht="15.75" customHeight="1" thickBot="1">
      <c r="B16" s="96" t="s">
        <v>20</v>
      </c>
      <c r="C16" s="97"/>
      <c r="D16" s="98"/>
      <c r="E16" s="5">
        <f>SUM(L6:L14)</f>
        <v>0</v>
      </c>
      <c r="F16" s="57" t="s">
        <v>25</v>
      </c>
      <c r="G16" s="58"/>
      <c r="H16" s="38">
        <f>SUM(N6:N15)</f>
        <v>0</v>
      </c>
      <c r="I16" s="39">
        <f>SUM(P6:P15)</f>
        <v>0</v>
      </c>
      <c r="J16" s="3">
        <f>SUM(N6:N15)+SUM(P6:P15)</f>
        <v>0</v>
      </c>
      <c r="L16" s="51" t="s">
        <v>40</v>
      </c>
    </row>
    <row r="17" spans="2:12" ht="15.75" customHeight="1" thickBot="1">
      <c r="B17" s="96" t="s">
        <v>21</v>
      </c>
      <c r="C17" s="97"/>
      <c r="D17" s="61">
        <f>E16*$L$5</f>
        <v>0</v>
      </c>
      <c r="E17" s="62"/>
      <c r="F17" s="59" t="s">
        <v>26</v>
      </c>
      <c r="G17" s="60"/>
      <c r="H17" s="61">
        <f>SUM(N6:N15)*$L$5+SUM(P6:P15)*$N$5</f>
        <v>0</v>
      </c>
      <c r="I17" s="90"/>
      <c r="J17" s="62"/>
      <c r="L17" s="9">
        <f>E16+J16</f>
        <v>0</v>
      </c>
    </row>
    <row r="18" spans="2:10" ht="15" customHeight="1" thickBot="1">
      <c r="B18" s="91"/>
      <c r="C18" s="63"/>
      <c r="D18" s="63"/>
      <c r="E18" s="64"/>
      <c r="F18" s="50" t="s">
        <v>14</v>
      </c>
      <c r="G18" s="63" t="s">
        <v>16</v>
      </c>
      <c r="H18" s="63"/>
      <c r="I18" s="63"/>
      <c r="J18" s="64"/>
    </row>
    <row r="19" spans="2:15" ht="15" customHeight="1" thickBot="1">
      <c r="B19" s="67"/>
      <c r="C19" s="68"/>
      <c r="D19" s="68"/>
      <c r="E19" s="69"/>
      <c r="F19" s="25" t="s">
        <v>31</v>
      </c>
      <c r="G19" s="65" t="s">
        <v>55</v>
      </c>
      <c r="H19" s="65"/>
      <c r="I19" s="65"/>
      <c r="J19" s="66"/>
      <c r="L19" s="51" t="s">
        <v>41</v>
      </c>
      <c r="M19" s="32"/>
      <c r="N19" s="40" t="s">
        <v>61</v>
      </c>
      <c r="O19" s="41">
        <f>IF(L17&gt;15,6,3)</f>
        <v>3</v>
      </c>
    </row>
    <row r="20" spans="2:15" ht="15" customHeight="1" thickBot="1">
      <c r="B20" s="67"/>
      <c r="C20" s="68"/>
      <c r="D20" s="68"/>
      <c r="E20" s="69"/>
      <c r="F20" s="7" t="s">
        <v>15</v>
      </c>
      <c r="G20" s="65" t="s">
        <v>17</v>
      </c>
      <c r="H20" s="65"/>
      <c r="I20" s="65"/>
      <c r="J20" s="66"/>
      <c r="L20" s="33">
        <f>ROUND(D17+H17,0)</f>
        <v>0</v>
      </c>
      <c r="M20" s="32"/>
      <c r="N20" s="34" t="str">
        <f>IF(O19=3,"прве две рате","првих пет рата")</f>
        <v>прве две рате</v>
      </c>
      <c r="O20" s="10">
        <f>ROUND(L20/O19,0)</f>
        <v>0</v>
      </c>
    </row>
    <row r="21" spans="2:15" s="30" customFormat="1" ht="15.75" customHeight="1" thickBot="1">
      <c r="B21" s="100"/>
      <c r="C21" s="101"/>
      <c r="D21" s="101"/>
      <c r="E21" s="102"/>
      <c r="F21" s="26"/>
      <c r="G21" s="55" t="s">
        <v>32</v>
      </c>
      <c r="H21" s="55"/>
      <c r="I21" s="55"/>
      <c r="J21" s="56"/>
      <c r="N21" s="35" t="str">
        <f>"последња, "&amp;O19&amp;". рата"</f>
        <v>последња, 3. рата</v>
      </c>
      <c r="O21" s="42">
        <f>L20-(O19-1)*O20</f>
        <v>0</v>
      </c>
    </row>
    <row r="22" spans="2:10" s="30" customFormat="1" ht="15.75" thickBot="1">
      <c r="B22"/>
      <c r="C22"/>
      <c r="D22"/>
      <c r="E22"/>
      <c r="F22"/>
      <c r="G22"/>
      <c r="H22"/>
      <c r="I22"/>
      <c r="J22"/>
    </row>
    <row r="23" spans="2:15" s="30" customFormat="1" ht="21.75" thickBot="1">
      <c r="B23" s="52" t="s">
        <v>42</v>
      </c>
      <c r="C23" s="53"/>
      <c r="D23" s="53"/>
      <c r="E23" s="53"/>
      <c r="F23" s="53"/>
      <c r="G23" s="53"/>
      <c r="H23" s="53"/>
      <c r="I23" s="53"/>
      <c r="J23" s="54"/>
      <c r="O23" s="43"/>
    </row>
  </sheetData>
  <sheetProtection/>
  <mergeCells count="44">
    <mergeCell ref="B4:E4"/>
    <mergeCell ref="F4:J4"/>
    <mergeCell ref="L4:M4"/>
    <mergeCell ref="N4:O4"/>
    <mergeCell ref="B2:J2"/>
    <mergeCell ref="B5:C5"/>
    <mergeCell ref="F5:G5"/>
    <mergeCell ref="L5:M5"/>
    <mergeCell ref="N5:O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F16:G16"/>
    <mergeCell ref="B17:C17"/>
    <mergeCell ref="D17:E17"/>
    <mergeCell ref="F17:G17"/>
    <mergeCell ref="H17:J17"/>
    <mergeCell ref="B18:E18"/>
    <mergeCell ref="G18:J18"/>
    <mergeCell ref="B19:E19"/>
    <mergeCell ref="G19:J19"/>
    <mergeCell ref="B20:E20"/>
    <mergeCell ref="G20:J20"/>
    <mergeCell ref="B21:E21"/>
    <mergeCell ref="G21:J21"/>
    <mergeCell ref="B23:J23"/>
  </mergeCells>
  <conditionalFormatting sqref="J16">
    <cfRule type="cellIs" priority="10" dxfId="24" operator="greaterThan" stopIfTrue="1">
      <formula>60</formula>
    </cfRule>
  </conditionalFormatting>
  <conditionalFormatting sqref="L17">
    <cfRule type="cellIs" priority="1" dxfId="25" operator="lessThan" stopIfTrue="1">
      <formula>37</formula>
    </cfRule>
    <cfRule type="cellIs" priority="2" dxfId="26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2023-09-07T10:13:19Z</dcterms:modified>
  <cp:category/>
  <cp:version/>
  <cp:contentType/>
  <cp:contentStatus/>
</cp:coreProperties>
</file>